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defaultThemeVersion="124226"/>
  <bookViews>
    <workbookView xWindow="0" yWindow="8715" windowWidth="9135" windowHeight="4245" tabRatio="975"/>
  </bookViews>
  <sheets>
    <sheet name="Rachunek wyników" sheetId="29" r:id="rId1"/>
    <sheet name="Arkusz3" sheetId="28" state="hidden" r:id="rId2"/>
    <sheet name="CF" sheetId="36" state="hidden" r:id="rId3"/>
    <sheet name="obrotowka" sheetId="41" state="hidden" r:id="rId4"/>
  </sheets>
  <definedNames>
    <definedName name="_xlnm.Print_Area" localSheetId="2">CF!$A$1:$E$238</definedName>
    <definedName name="_xlnm.Print_Area" localSheetId="0">'Rachunek wyników'!$A$1:$H$51</definedName>
  </definedNames>
  <calcPr calcId="125725"/>
</workbook>
</file>

<file path=xl/calcChain.xml><?xml version="1.0" encoding="utf-8"?>
<calcChain xmlns="http://schemas.openxmlformats.org/spreadsheetml/2006/main">
  <c r="E15" i="36"/>
  <c r="E68"/>
  <c r="E17"/>
  <c r="E10"/>
  <c r="E67"/>
  <c r="J934" i="41"/>
  <c r="E55" i="36"/>
  <c r="E54" s="1"/>
  <c r="K140" i="41"/>
  <c r="E42" i="36"/>
  <c r="E41" s="1"/>
  <c r="E38" s="1"/>
  <c r="E47"/>
  <c r="E48"/>
  <c r="E45"/>
  <c r="E75"/>
  <c r="E72" s="1"/>
  <c r="E13"/>
  <c r="E11"/>
  <c r="E8"/>
  <c r="E12"/>
  <c r="E14"/>
  <c r="E16"/>
  <c r="E31"/>
  <c r="E24"/>
  <c r="E21" s="1"/>
  <c r="E52" s="1"/>
  <c r="E6"/>
  <c r="E60" l="1"/>
  <c r="E70" s="1"/>
  <c r="E7"/>
  <c r="E19" s="1"/>
  <c r="E71" l="1"/>
  <c r="F71" s="1"/>
</calcChain>
</file>

<file path=xl/sharedStrings.xml><?xml version="1.0" encoding="utf-8"?>
<sst xmlns="http://schemas.openxmlformats.org/spreadsheetml/2006/main" count="2176" uniqueCount="1965">
  <si>
    <t xml:space="preserve">      300-0050-900</t>
  </si>
  <si>
    <t>Pozostałe rozliczenie zakupu powiązani</t>
  </si>
  <si>
    <t>Rozliczenie WZ</t>
  </si>
  <si>
    <t xml:space="preserve">    309-0740</t>
  </si>
  <si>
    <t>Rozliczenie WZ towarów</t>
  </si>
  <si>
    <t xml:space="preserve">    309-0742</t>
  </si>
  <si>
    <t>Rozliczenie WZ materiałów</t>
  </si>
  <si>
    <t xml:space="preserve">    310-0010</t>
  </si>
  <si>
    <t>Rozliczenie MM</t>
  </si>
  <si>
    <t>Materiały w przerobie</t>
  </si>
  <si>
    <t xml:space="preserve">    319-0010</t>
  </si>
  <si>
    <t xml:space="preserve">    330-0010</t>
  </si>
  <si>
    <t>Odpisy aktualizujące zapasy</t>
  </si>
  <si>
    <t xml:space="preserve">    340-0010</t>
  </si>
  <si>
    <t>Odpisy aktualizujące materiały</t>
  </si>
  <si>
    <t xml:space="preserve">    340-0020</t>
  </si>
  <si>
    <t>Odpisy aktualizujące towary</t>
  </si>
  <si>
    <t xml:space="preserve">    401-0041</t>
  </si>
  <si>
    <t>Amortyzacja środków transportu nkup</t>
  </si>
  <si>
    <t>Części zapasowe i zamienne - inne niż dot. samochodów</t>
  </si>
  <si>
    <t xml:space="preserve">    402-0041</t>
  </si>
  <si>
    <t>Paliwo nkup</t>
  </si>
  <si>
    <t xml:space="preserve">    402-0090</t>
  </si>
  <si>
    <t>Części do naprawy samochodów</t>
  </si>
  <si>
    <t xml:space="preserve">    402-0100</t>
  </si>
  <si>
    <t>Materiały do serwisu</t>
  </si>
  <si>
    <t xml:space="preserve">    402-0101</t>
  </si>
  <si>
    <t>Materiały do serwisu nkup</t>
  </si>
  <si>
    <t xml:space="preserve">    402-0110</t>
  </si>
  <si>
    <t>Materiały do montażu</t>
  </si>
  <si>
    <t xml:space="preserve">    402-0111</t>
  </si>
  <si>
    <t>Materiały do montażu nkup</t>
  </si>
  <si>
    <t xml:space="preserve">    402-0120</t>
  </si>
  <si>
    <t>Materiały reklamowe/marketingowe</t>
  </si>
  <si>
    <t>Usługi remontowe - inne niż dot.samochodów</t>
  </si>
  <si>
    <t xml:space="preserve">      403-0050-001</t>
  </si>
  <si>
    <t>Usługi najmu powierzchni</t>
  </si>
  <si>
    <t xml:space="preserve">      403-0050-002</t>
  </si>
  <si>
    <t>Usługi najmu samochodów</t>
  </si>
  <si>
    <t xml:space="preserve">      403-0050-003</t>
  </si>
  <si>
    <t>Usługi najmu sprzętu biurowego</t>
  </si>
  <si>
    <t xml:space="preserve">    403-0051</t>
  </si>
  <si>
    <t>Usługi najmu (dzierżawy i leasingu) nkup</t>
  </si>
  <si>
    <t xml:space="preserve">      403-0051-001</t>
  </si>
  <si>
    <t>Usługi najmu powierzchni nkup</t>
  </si>
  <si>
    <t xml:space="preserve">      403-0051-002</t>
  </si>
  <si>
    <t>Usługi najmu samochodów nkup</t>
  </si>
  <si>
    <t xml:space="preserve">    403-0071</t>
  </si>
  <si>
    <t>Pozostałe usługi nkup</t>
  </si>
  <si>
    <t>Usługi księgowe i kadrowe</t>
  </si>
  <si>
    <t xml:space="preserve">      403-0090-001</t>
  </si>
  <si>
    <t>Usługi prawne ogólne</t>
  </si>
  <si>
    <t xml:space="preserve">      403-0090-002</t>
  </si>
  <si>
    <t>Usługi prawne dot.New Connect</t>
  </si>
  <si>
    <t xml:space="preserve">    403-0100</t>
  </si>
  <si>
    <t>Usługi dot.serwisu</t>
  </si>
  <si>
    <t xml:space="preserve">    403-0110</t>
  </si>
  <si>
    <t>Usługi dot. montażu</t>
  </si>
  <si>
    <t xml:space="preserve">    403-0111</t>
  </si>
  <si>
    <t>Usugi dot.montażu nkup</t>
  </si>
  <si>
    <t xml:space="preserve">    403-0120</t>
  </si>
  <si>
    <t>Usługi naprawy samochodów</t>
  </si>
  <si>
    <t xml:space="preserve">    403-0130</t>
  </si>
  <si>
    <t>Usługi audytu</t>
  </si>
  <si>
    <t xml:space="preserve">    403-0140</t>
  </si>
  <si>
    <t>Usługi marketingowe</t>
  </si>
  <si>
    <t xml:space="preserve">    403-0150</t>
  </si>
  <si>
    <t>Usługi PR</t>
  </si>
  <si>
    <t xml:space="preserve">    403-0160</t>
  </si>
  <si>
    <t>Relacje inwestorskie</t>
  </si>
  <si>
    <t xml:space="preserve">    403-0170</t>
  </si>
  <si>
    <t>Usługi dot.projektowania</t>
  </si>
  <si>
    <t xml:space="preserve">    403-0180</t>
  </si>
  <si>
    <t>Usługi badawcze</t>
  </si>
  <si>
    <t xml:space="preserve">    403-0190</t>
  </si>
  <si>
    <t>Usługi dokumentacji powykonawczej</t>
  </si>
  <si>
    <t xml:space="preserve">    404-0021</t>
  </si>
  <si>
    <t>Podatek VAT nie podlegający odliczeniu nkup</t>
  </si>
  <si>
    <t xml:space="preserve">    404-0041</t>
  </si>
  <si>
    <t>Podatek od czynności cywilnoprawnych NKUP</t>
  </si>
  <si>
    <t>Pozostałe podatki i opłaty</t>
  </si>
  <si>
    <t xml:space="preserve">      405-0010-001</t>
  </si>
  <si>
    <t>Wynagrodzenia zasadnicze - umowa o pracę</t>
  </si>
  <si>
    <t xml:space="preserve">      405-0010-002</t>
  </si>
  <si>
    <t>Premie - umowa o pracę</t>
  </si>
  <si>
    <t xml:space="preserve">    405-0011</t>
  </si>
  <si>
    <t>Wynagrodzenia umowa o pracę - nkup</t>
  </si>
  <si>
    <t xml:space="preserve">      405-0011-001</t>
  </si>
  <si>
    <t>Wynagrodzenia zasadnicze - umowa o pracę nkup</t>
  </si>
  <si>
    <t xml:space="preserve">      405-0011-002</t>
  </si>
  <si>
    <t>Premie - umowa o pracę nkup</t>
  </si>
  <si>
    <t xml:space="preserve">      405-0020-001</t>
  </si>
  <si>
    <t>Wynagrodzenia umowy zlecenia</t>
  </si>
  <si>
    <t xml:space="preserve">      405-0020-002</t>
  </si>
  <si>
    <t>Wynagrodzenia umowy o dzieło</t>
  </si>
  <si>
    <t xml:space="preserve">    405-0021</t>
  </si>
  <si>
    <t>Wynagrodzenia umowa zlecenia. dzieło nkup</t>
  </si>
  <si>
    <t xml:space="preserve">      405-0021-001</t>
  </si>
  <si>
    <t>Wynagrodzenia umowy zlecenia nkup</t>
  </si>
  <si>
    <t xml:space="preserve">      405-0021-002</t>
  </si>
  <si>
    <t>Wynagrodzenia umowy o dzieło nkup</t>
  </si>
  <si>
    <t xml:space="preserve">    405-0030</t>
  </si>
  <si>
    <t>Dopłaty do delegacji</t>
  </si>
  <si>
    <t>Rozrachunki z tytułu VAT</t>
  </si>
  <si>
    <t xml:space="preserve">    223-0020</t>
  </si>
  <si>
    <t>Zaciągnięte pożyczki  krótkoterminowe powiązani</t>
  </si>
  <si>
    <t xml:space="preserve">        251-0020-900-001</t>
  </si>
  <si>
    <t xml:space="preserve">          251-0020-900-001-001</t>
  </si>
  <si>
    <t xml:space="preserve">          251-0020-900-001-002</t>
  </si>
  <si>
    <t>Rozrachunki dotyczące nabycia środków trwałych i wnip pozostałe</t>
  </si>
  <si>
    <t xml:space="preserve">    070-0050</t>
  </si>
  <si>
    <t>Umorzenie innych środków trwałych</t>
  </si>
  <si>
    <t xml:space="preserve">    070-0060</t>
  </si>
  <si>
    <t>Umorzenie prawa wieczystego użytkowania gruntów</t>
  </si>
  <si>
    <t xml:space="preserve">    070-0070</t>
  </si>
  <si>
    <t>Odpisy aktualizujące wartość środków trwałych</t>
  </si>
  <si>
    <t>Odpisy umorzeniowe wartości niematerialnych i prawnych</t>
  </si>
  <si>
    <t xml:space="preserve">    075-0010</t>
  </si>
  <si>
    <t>Umorzenie wartości firmy</t>
  </si>
  <si>
    <t xml:space="preserve">    075-0020</t>
  </si>
  <si>
    <t>Umorzenie innych wartości niematerialnych i prawnych</t>
  </si>
  <si>
    <t xml:space="preserve">    075-0030</t>
  </si>
  <si>
    <t>Odpisy aktualizujące wartości niematerialnych i prawnych</t>
  </si>
  <si>
    <t>Aktualizacja wartości długoterminowych aktywów finansowych</t>
  </si>
  <si>
    <t xml:space="preserve">    079-0010</t>
  </si>
  <si>
    <t>Aktualizacja wartości nieruchomości stanowiących inwestycje długoterminowe</t>
  </si>
  <si>
    <t xml:space="preserve">    079-0020</t>
  </si>
  <si>
    <t>Aktualizacja wartości udziałów i akcji</t>
  </si>
  <si>
    <t xml:space="preserve">      079-0020-900</t>
  </si>
  <si>
    <t>Aktualizacja wartości udziałów i akcji powiązani</t>
  </si>
  <si>
    <t xml:space="preserve">    079-0030</t>
  </si>
  <si>
    <t>Aktualizacja wartości długoterminowych papierów wartościowych</t>
  </si>
  <si>
    <t xml:space="preserve">    079-0040</t>
  </si>
  <si>
    <t>Aktualizacja wartości pożyczek długoterminowych</t>
  </si>
  <si>
    <t xml:space="preserve">      079-0040-100</t>
  </si>
  <si>
    <t>Aktualizacja wartości pożyczek długoterminowych pozostałe</t>
  </si>
  <si>
    <t>Pożyczka z dnia ...</t>
  </si>
  <si>
    <t xml:space="preserve">      079-0040-900</t>
  </si>
  <si>
    <t>Aktualizacja wartości pożyczek długoterminowych powiązani</t>
  </si>
  <si>
    <t>Środki pieniężne w kasie</t>
  </si>
  <si>
    <t xml:space="preserve">    100-010</t>
  </si>
  <si>
    <t>Kasa krajowych środków pieniężnych</t>
  </si>
  <si>
    <t>Środki pieniężne na rachunkach bankowych</t>
  </si>
  <si>
    <t xml:space="preserve">    130-0010</t>
  </si>
  <si>
    <t>Bieżące rachunki bankowe</t>
  </si>
  <si>
    <t xml:space="preserve">      130-0010-001</t>
  </si>
  <si>
    <t xml:space="preserve">      130-0010-002</t>
  </si>
  <si>
    <t>Środki pieniężne na r-ch walutowych</t>
  </si>
  <si>
    <t>Lokaty pieniężne</t>
  </si>
  <si>
    <t>Inne środki pieniężne</t>
  </si>
  <si>
    <t xml:space="preserve">    140-0010</t>
  </si>
  <si>
    <t>Weksle.czeki do 3 miesięcy</t>
  </si>
  <si>
    <t xml:space="preserve">    150-0010</t>
  </si>
  <si>
    <t>Udziały i akcje krótkoterminowe</t>
  </si>
  <si>
    <t xml:space="preserve">      150-0010-900</t>
  </si>
  <si>
    <t xml:space="preserve">    150-0020</t>
  </si>
  <si>
    <t>Inne krótkoterminowe papiery wartościowe</t>
  </si>
  <si>
    <t xml:space="preserve">    150-0030</t>
  </si>
  <si>
    <t>Udzielone pożyczki krótkoterminowe</t>
  </si>
  <si>
    <t xml:space="preserve">      150-0030-100</t>
  </si>
  <si>
    <t>Udzielone pożyczki krótkoterminowe pozostałe</t>
  </si>
  <si>
    <t xml:space="preserve">      150-0030-900</t>
  </si>
  <si>
    <t>Udzielone pożyczki krótkoterminowe powiązani</t>
  </si>
  <si>
    <t>Aktualizacja wartości krótkoterminowych aktywów finansowych</t>
  </si>
  <si>
    <t xml:space="preserve">    151-0010</t>
  </si>
  <si>
    <t>Aktualizacja wartości krótkoterminowych udziałów i akcji</t>
  </si>
  <si>
    <t xml:space="preserve">      151-0010-900</t>
  </si>
  <si>
    <t>Aktualizacja wartości krótkoterminowych udziałów i akcji powiązani</t>
  </si>
  <si>
    <t xml:space="preserve">    151-0020</t>
  </si>
  <si>
    <t>Zarząd</t>
  </si>
  <si>
    <t xml:space="preserve">      079-0010-100</t>
  </si>
  <si>
    <t>Aktualizacja wartości nieruchomości stanowiących inwestycje długoterminowe pozostałe</t>
  </si>
  <si>
    <t xml:space="preserve">      079-0010-900</t>
  </si>
  <si>
    <t>Aktualizacja wartości nieruchomości stanowiących inwestycje długoterminowe powiązani</t>
  </si>
  <si>
    <t xml:space="preserve">      079-0020-100</t>
  </si>
  <si>
    <t>Aktualizacja wartości udziałów i akcji pozostałe</t>
  </si>
  <si>
    <t xml:space="preserve">    080-0010</t>
  </si>
  <si>
    <t xml:space="preserve">    130-0020</t>
  </si>
  <si>
    <t>Rachunki bankowe środków wyodrębnionych</t>
  </si>
  <si>
    <t xml:space="preserve">    131-0010</t>
  </si>
  <si>
    <t xml:space="preserve">    132-0010</t>
  </si>
  <si>
    <t>Lokaty pieniężne do 3 miesięcy</t>
  </si>
  <si>
    <t xml:space="preserve">    132-0020</t>
  </si>
  <si>
    <t>Lokaty pieniężne powyżej 3 miesięcy</t>
  </si>
  <si>
    <t xml:space="preserve">    140-0020</t>
  </si>
  <si>
    <t>Środki pieniężne w drodze</t>
  </si>
  <si>
    <t xml:space="preserve">      150-0010-100</t>
  </si>
  <si>
    <t>Udziały i akcje krótkoterminowe pozostałe</t>
  </si>
  <si>
    <t xml:space="preserve">    150-0040</t>
  </si>
  <si>
    <t>Udziały i akcje własne do zbycia</t>
  </si>
  <si>
    <t xml:space="preserve">      151-0010-100</t>
  </si>
  <si>
    <t>Aktualizacja wartości krótkoterminowych udziałów i akcji pozostałe</t>
  </si>
  <si>
    <t xml:space="preserve">      151-0020-100</t>
  </si>
  <si>
    <t>Aktualizacja krótkoterminowych papierów wartościowych pozostałe</t>
  </si>
  <si>
    <t xml:space="preserve">      151-0020-900</t>
  </si>
  <si>
    <t>Aktualizacja krótkoterminowych papierów wartościowych powiązani</t>
  </si>
  <si>
    <t>Lp.</t>
  </si>
  <si>
    <t>Tytuł</t>
  </si>
  <si>
    <t>A</t>
  </si>
  <si>
    <t>I</t>
  </si>
  <si>
    <t>Wartość firmy</t>
  </si>
  <si>
    <t>Inne wartości niematerialne i prawne</t>
  </si>
  <si>
    <t>II</t>
  </si>
  <si>
    <t>III</t>
  </si>
  <si>
    <t>IV</t>
  </si>
  <si>
    <t>B</t>
  </si>
  <si>
    <t>Materiały</t>
  </si>
  <si>
    <t>Towary</t>
  </si>
  <si>
    <t>C</t>
  </si>
  <si>
    <t>V</t>
  </si>
  <si>
    <t>VI</t>
  </si>
  <si>
    <t>VII</t>
  </si>
  <si>
    <t>Pozostałe rezerwy</t>
  </si>
  <si>
    <t>D</t>
  </si>
  <si>
    <t>E</t>
  </si>
  <si>
    <t>Wartość sprzedanych towarów i materiałów</t>
  </si>
  <si>
    <t>Amortyzacja</t>
  </si>
  <si>
    <t>Pozostałe koszty operacyjne</t>
  </si>
  <si>
    <t>Koszty finansowe</t>
  </si>
  <si>
    <t>Straty nadzwyczajne</t>
  </si>
  <si>
    <t>VIII</t>
  </si>
  <si>
    <t>Przychody ze sprzedaży i zrównane z nimi</t>
  </si>
  <si>
    <t>Pozostałe przychody operacyjne</t>
  </si>
  <si>
    <t>Dotacje</t>
  </si>
  <si>
    <t>Przychody finansowe</t>
  </si>
  <si>
    <t>Zyski nadzwyczajne</t>
  </si>
  <si>
    <t>F</t>
  </si>
  <si>
    <t>Środki trwałe w budowie</t>
  </si>
  <si>
    <t xml:space="preserve">    403-0060</t>
  </si>
  <si>
    <t>Opłaty bankowe</t>
  </si>
  <si>
    <t xml:space="preserve">    403-0070</t>
  </si>
  <si>
    <t>Pozostałe usługi</t>
  </si>
  <si>
    <t xml:space="preserve">    403-0080</t>
  </si>
  <si>
    <t xml:space="preserve">    403-0090</t>
  </si>
  <si>
    <t>Usługi prawne</t>
  </si>
  <si>
    <t xml:space="preserve">    404-0010</t>
  </si>
  <si>
    <t>Podatek od nieruchomości</t>
  </si>
  <si>
    <t xml:space="preserve">    404-0020</t>
  </si>
  <si>
    <t>Podatek VAT nie podlegający odliczeniu</t>
  </si>
  <si>
    <t xml:space="preserve">    404-0030</t>
  </si>
  <si>
    <t>Podatek VAT należny</t>
  </si>
  <si>
    <t xml:space="preserve">    404-0040</t>
  </si>
  <si>
    <t>Podatek od czynności cywilnoprawnych</t>
  </si>
  <si>
    <t xml:space="preserve">    404-0050</t>
  </si>
  <si>
    <t>Opłaty za wieczyste użytkowanie gruntów</t>
  </si>
  <si>
    <t xml:space="preserve">    404-0060</t>
  </si>
  <si>
    <t>Opłaty notarialne</t>
  </si>
  <si>
    <t xml:space="preserve">    404-0070</t>
  </si>
  <si>
    <t>Opłaty skarbowe. sądowe</t>
  </si>
  <si>
    <t xml:space="preserve">    404-0080</t>
  </si>
  <si>
    <t xml:space="preserve">    405-0010</t>
  </si>
  <si>
    <t>Wynagrodzenia umowa o pracę</t>
  </si>
  <si>
    <t xml:space="preserve">    405-0020</t>
  </si>
  <si>
    <t>Wynagrodzenia umowa zlecenia. dzieło</t>
  </si>
  <si>
    <t>Ubezpieczenia społeczne i inne świadczenia na rzecz pracowników</t>
  </si>
  <si>
    <t xml:space="preserve">    406-0010</t>
  </si>
  <si>
    <t xml:space="preserve">    406-0020</t>
  </si>
  <si>
    <t>Pozostałe świadczenia na rzecz pracowników</t>
  </si>
  <si>
    <t>Pozostałe koszty</t>
  </si>
  <si>
    <t xml:space="preserve">    409-0010</t>
  </si>
  <si>
    <t>Składki ubezpieczeń majątkowych</t>
  </si>
  <si>
    <t xml:space="preserve">    409-0020</t>
  </si>
  <si>
    <t>Koszty reprezentacji</t>
  </si>
  <si>
    <t xml:space="preserve">      284-0020-100</t>
  </si>
  <si>
    <t>Odpisy aktualizujące pozostałe należności krajowe krótkoterminowe pozostałe</t>
  </si>
  <si>
    <t xml:space="preserve">      285-0010-100</t>
  </si>
  <si>
    <t>Odpisy aktualizujące pozostałe należności zagraniczne długoterminowe pozostałe</t>
  </si>
  <si>
    <t xml:space="preserve">      285-0010-900</t>
  </si>
  <si>
    <t>Odpisy aktualizujące pozostałe należności zagraniczne długoterminowe powiązani</t>
  </si>
  <si>
    <t xml:space="preserve">      285-0020-100</t>
  </si>
  <si>
    <t>Odpisy aktualizujące pozostałe należności zagraniczne krótkoterminowe pozostałe</t>
  </si>
  <si>
    <t xml:space="preserve">      285-0020-900</t>
  </si>
  <si>
    <t>Odpisy aktualizujące pozostałe należności zagraniczne krótkoterminowe powiązani</t>
  </si>
  <si>
    <t xml:space="preserve">      300-0010-100</t>
  </si>
  <si>
    <t xml:space="preserve">      300-0010-900</t>
  </si>
  <si>
    <t xml:space="preserve">      300-0020-900</t>
  </si>
  <si>
    <t xml:space="preserve">    308-0010</t>
  </si>
  <si>
    <t xml:space="preserve">    643-0010</t>
  </si>
  <si>
    <t xml:space="preserve">    644-0010</t>
  </si>
  <si>
    <t xml:space="preserve">    651-0010</t>
  </si>
  <si>
    <t xml:space="preserve">    660-0010</t>
  </si>
  <si>
    <t xml:space="preserve">    661-0010</t>
  </si>
  <si>
    <t>Rozliczenia międzyokresowe pozostałych kosztów operacyjnych - długoterminowe</t>
  </si>
  <si>
    <t xml:space="preserve">    802-0010</t>
  </si>
  <si>
    <t xml:space="preserve">    803-0010</t>
  </si>
  <si>
    <t xml:space="preserve">    804-0010</t>
  </si>
  <si>
    <t xml:space="preserve">    805-0010</t>
  </si>
  <si>
    <t xml:space="preserve">    806-0010</t>
  </si>
  <si>
    <t xml:space="preserve">    821-0010</t>
  </si>
  <si>
    <t xml:space="preserve">    825-0010</t>
  </si>
  <si>
    <t xml:space="preserve">    829-0010</t>
  </si>
  <si>
    <t xml:space="preserve">    842-0010</t>
  </si>
  <si>
    <t xml:space="preserve">    851-0010</t>
  </si>
  <si>
    <t xml:space="preserve">    852-0010</t>
  </si>
  <si>
    <t xml:space="preserve">    853-0010</t>
  </si>
  <si>
    <t xml:space="preserve">    860-0010</t>
  </si>
  <si>
    <t xml:space="preserve">      030-0010-100</t>
  </si>
  <si>
    <t>Nieruchomości stanowiące inwestycje długoterminowe pozostałe</t>
  </si>
  <si>
    <t xml:space="preserve">      030-0010-900</t>
  </si>
  <si>
    <t xml:space="preserve">    760-0020</t>
  </si>
  <si>
    <t>Otrzymane darowizny. kary</t>
  </si>
  <si>
    <t xml:space="preserve">    760-0030</t>
  </si>
  <si>
    <t>Spisanie przedawnionych zobowiązań</t>
  </si>
  <si>
    <t xml:space="preserve">    760-0040</t>
  </si>
  <si>
    <t>Odwrócenie odpisów na należności. środki trwałe</t>
  </si>
  <si>
    <t xml:space="preserve">    760-0050</t>
  </si>
  <si>
    <t>Odpis ujemnej wartości firmy</t>
  </si>
  <si>
    <t xml:space="preserve">    760-0060</t>
  </si>
  <si>
    <t xml:space="preserve">    760-0070</t>
  </si>
  <si>
    <t>Zwrócone koszty sądowe</t>
  </si>
  <si>
    <t xml:space="preserve">    761-0010</t>
  </si>
  <si>
    <t xml:space="preserve">    761-0020</t>
  </si>
  <si>
    <t>Przekazane darowizny. zapłacone kary</t>
  </si>
  <si>
    <t xml:space="preserve">    761-0030</t>
  </si>
  <si>
    <t xml:space="preserve">    761-0040</t>
  </si>
  <si>
    <t>Odpisy na należności. środki trwałe</t>
  </si>
  <si>
    <t xml:space="preserve">    761-0050</t>
  </si>
  <si>
    <t>Amortyzacja wartości firmy</t>
  </si>
  <si>
    <t xml:space="preserve">    761-0060</t>
  </si>
  <si>
    <t xml:space="preserve">    761-0070</t>
  </si>
  <si>
    <t>Koszty sądowe</t>
  </si>
  <si>
    <t>Zyski i straty nadzwyczajne</t>
  </si>
  <si>
    <t>Obowiązkowe obciążenie wyniku finansowego</t>
  </si>
  <si>
    <t xml:space="preserve">    870-0020</t>
  </si>
  <si>
    <t>Podatek dochodowy odroczony</t>
  </si>
  <si>
    <t>Razem</t>
  </si>
  <si>
    <t>W tym konta:</t>
  </si>
  <si>
    <t>Bilansowe</t>
  </si>
  <si>
    <t>Pozabilansowe</t>
  </si>
  <si>
    <t>Persaldo</t>
  </si>
  <si>
    <t>Środki trwałe</t>
  </si>
  <si>
    <t xml:space="preserve">    010-0010</t>
  </si>
  <si>
    <t>Grunty</t>
  </si>
  <si>
    <t xml:space="preserve">    010-0020</t>
  </si>
  <si>
    <t>Budynki. lokale i inne obiekty</t>
  </si>
  <si>
    <t xml:space="preserve">    010-0030</t>
  </si>
  <si>
    <t>Urządzenia techniczne i inne maszyny</t>
  </si>
  <si>
    <t xml:space="preserve">    010-0040</t>
  </si>
  <si>
    <t>Środki transportu</t>
  </si>
  <si>
    <t xml:space="preserve">    010-0050</t>
  </si>
  <si>
    <t>Inne środki trwałe</t>
  </si>
  <si>
    <t xml:space="preserve">    010-0060</t>
  </si>
  <si>
    <t>Prawo wieczystego użytkowania gruntów</t>
  </si>
  <si>
    <t xml:space="preserve">    020-0010</t>
  </si>
  <si>
    <t xml:space="preserve">    020-0020</t>
  </si>
  <si>
    <t xml:space="preserve">    030-0010</t>
  </si>
  <si>
    <t>Nieruchomości stanowiące inwestycje długoterminowe</t>
  </si>
  <si>
    <t xml:space="preserve">    030-0020</t>
  </si>
  <si>
    <t>Udziały i akcje</t>
  </si>
  <si>
    <t xml:space="preserve">      030-0020-100</t>
  </si>
  <si>
    <t>Udziały i akcje pozostałe</t>
  </si>
  <si>
    <t xml:space="preserve">      030-0020-900</t>
  </si>
  <si>
    <t>Udziały i akcje powiązani</t>
  </si>
  <si>
    <t xml:space="preserve">    030-0030</t>
  </si>
  <si>
    <t>Długoterminowe papiery wartościowe</t>
  </si>
  <si>
    <t xml:space="preserve">    030-0040</t>
  </si>
  <si>
    <t>Udzielone pożyczki długoterminowe</t>
  </si>
  <si>
    <t xml:space="preserve">      030-0040-100</t>
  </si>
  <si>
    <t>Udzielone pożyczki długoterminowe pozostałe</t>
  </si>
  <si>
    <t xml:space="preserve">      030-0040-900</t>
  </si>
  <si>
    <t>Udzielone pożyczki długoterminowe powiązani</t>
  </si>
  <si>
    <t xml:space="preserve">      201-100-102</t>
  </si>
  <si>
    <t xml:space="preserve">      201-100-107</t>
  </si>
  <si>
    <t xml:space="preserve">      201-100-108</t>
  </si>
  <si>
    <t xml:space="preserve">      201-100-115</t>
  </si>
  <si>
    <t>TELESTO SA</t>
  </si>
  <si>
    <t>Odsetki od kontrahentów za opóźnienia powiązani</t>
  </si>
  <si>
    <t xml:space="preserve">    750-0081</t>
  </si>
  <si>
    <t>Odsetki od kontrahentów npp</t>
  </si>
  <si>
    <t xml:space="preserve">      750-0081-100</t>
  </si>
  <si>
    <t>Odsetki od kontrahentów za opóźnienia npp pozostałe</t>
  </si>
  <si>
    <t xml:space="preserve">      750-0081-900</t>
  </si>
  <si>
    <t>Odsetki od kontrahentów za opóźnienia npp powiązani</t>
  </si>
  <si>
    <t>Pozostałe przychody finansowe</t>
  </si>
  <si>
    <t xml:space="preserve">    750-0091</t>
  </si>
  <si>
    <t>Pozostałe przychody finansowe npp</t>
  </si>
  <si>
    <t>Aktualizacja wartości inwestycji nkup</t>
  </si>
  <si>
    <t>Prowizje od pożyczek i kredytów</t>
  </si>
  <si>
    <t>Odsetki od pożyczek. kredytów</t>
  </si>
  <si>
    <t xml:space="preserve">      751-0030-100</t>
  </si>
  <si>
    <t>Odsetki od pożyczek. kredytów pozostałe</t>
  </si>
  <si>
    <t>Odsetki od pożyczek. kredytów powiązani</t>
  </si>
  <si>
    <t xml:space="preserve">    751-0031</t>
  </si>
  <si>
    <t>Odsetki od pożyczek i kredytów nkup</t>
  </si>
  <si>
    <t xml:space="preserve">      751-0031-100</t>
  </si>
  <si>
    <t>Odsetki od pożyczek. kredytów nkup pozostałe</t>
  </si>
  <si>
    <t xml:space="preserve">      751-0031-900</t>
  </si>
  <si>
    <t>Odsetki od pożyczek. kredytów nkup powiązani</t>
  </si>
  <si>
    <t>Koszt zbytych inwestycji</t>
  </si>
  <si>
    <t xml:space="preserve">    751-0051</t>
  </si>
  <si>
    <t>Odsetki karne nkup</t>
  </si>
  <si>
    <t xml:space="preserve">      751-0051-100</t>
  </si>
  <si>
    <t>Odsetki karne pozostałe nkup</t>
  </si>
  <si>
    <t xml:space="preserve">      751-0051-900</t>
  </si>
  <si>
    <t>Odsetki karne powiązani nkup</t>
  </si>
  <si>
    <t>Różnice kursowe ujemne niezrealizowane nkup</t>
  </si>
  <si>
    <t>Pozostałe koszty finansowe</t>
  </si>
  <si>
    <t xml:space="preserve">    751-0081</t>
  </si>
  <si>
    <t>Pozostałe koszty finansowe nkup</t>
  </si>
  <si>
    <t xml:space="preserve">    760-0021</t>
  </si>
  <si>
    <t>Otrzymane darowizny. kary npp</t>
  </si>
  <si>
    <t xml:space="preserve">    760-0041</t>
  </si>
  <si>
    <t>Odwrócenie odpisów na należności npp</t>
  </si>
  <si>
    <t>Koszt sprzedanych niefinansowych aktywów trwałych</t>
  </si>
  <si>
    <t xml:space="preserve">    761-0021</t>
  </si>
  <si>
    <t>Przekazane darowizny. zapłacone kary nkup</t>
  </si>
  <si>
    <t>Spisanie należności</t>
  </si>
  <si>
    <t xml:space="preserve">    761-0031</t>
  </si>
  <si>
    <t>Spisanie należności nkup</t>
  </si>
  <si>
    <t xml:space="preserve">    761-0041</t>
  </si>
  <si>
    <t xml:space="preserve">    770-0010</t>
  </si>
  <si>
    <t>Zyski nadwyczajne</t>
  </si>
  <si>
    <t xml:space="preserve">    770-0020</t>
  </si>
  <si>
    <t>Przychody wewnętrzne</t>
  </si>
  <si>
    <t>Koszt własny obrotów wewnętrznych</t>
  </si>
  <si>
    <t>Kapitał rezerwowy z dopłat</t>
  </si>
  <si>
    <t>ZFŚS</t>
  </si>
  <si>
    <t xml:space="preserve">    844-0010</t>
  </si>
  <si>
    <t>Otrzymane środki na poczet przyszłych dostaw i usług - wystawione faktury na zaliczki</t>
  </si>
  <si>
    <t>Otrzymane środki pieniężne na sfinansowanie nabycia niefinansowych aktywów trwałych oraz nieodpłatni</t>
  </si>
  <si>
    <t xml:space="preserve">    854-001</t>
  </si>
  <si>
    <t>Umowa leasing finansowy - cesja od Telesto sp. z o.o.21217</t>
  </si>
  <si>
    <t xml:space="preserve">    870-0010</t>
  </si>
  <si>
    <t xml:space="preserve">    870-0030</t>
  </si>
  <si>
    <t>Inne obowiązkowe obciążenia wyniku finansowego</t>
  </si>
  <si>
    <t>Zużycia materiałów-jednostki powiązane</t>
  </si>
  <si>
    <t>Usugi obce - jednostki powiązane</t>
  </si>
  <si>
    <t>Konto techniczne - zakup środków trwałych podmioty powiązane</t>
  </si>
  <si>
    <t>firma: TELESTO SA</t>
  </si>
  <si>
    <t xml:space="preserve">    205-0020</t>
  </si>
  <si>
    <t>Zobowiązania wekslowe krajowe</t>
  </si>
  <si>
    <t>Zaliczki w rozrachunkach z kontrahentami zagranicznymi i zobowiązania wekslowe</t>
  </si>
  <si>
    <t>Rozrachunki publicznoprawne podatek dochodowy</t>
  </si>
  <si>
    <t xml:space="preserve">    220-0010</t>
  </si>
  <si>
    <t>Rozrachunki z tytułu podatku dochodowego od osób prawnych</t>
  </si>
  <si>
    <t xml:space="preserve">    220-0020</t>
  </si>
  <si>
    <t xml:space="preserve">      751-0050-100</t>
  </si>
  <si>
    <t xml:space="preserve">      751-0050-900</t>
  </si>
  <si>
    <t xml:space="preserve">    751-0060</t>
  </si>
  <si>
    <t xml:space="preserve">    751-0070</t>
  </si>
  <si>
    <t xml:space="preserve">    751-0080</t>
  </si>
  <si>
    <t>Różnice kursowe ujemne zrealizowane</t>
  </si>
  <si>
    <t xml:space="preserve">    760-0010</t>
  </si>
  <si>
    <t>Przychody ze sprzedaży niefinansowych aktywów trwałych</t>
  </si>
  <si>
    <r>
      <t>Przepływy pieniężne netto razem (</t>
    </r>
    <r>
      <rPr>
        <b/>
        <sz val="10"/>
        <rFont val="Arial"/>
        <family val="2"/>
        <charset val="238"/>
      </rPr>
      <t>A.III.+B.III.+C.III)</t>
    </r>
  </si>
  <si>
    <r>
      <t>Środki pieniężne na koniec okresu (</t>
    </r>
    <r>
      <rPr>
        <b/>
        <sz val="10"/>
        <rFont val="Arial"/>
        <family val="2"/>
        <charset val="238"/>
      </rPr>
      <t>F-D),</t>
    </r>
    <r>
      <rPr>
        <sz val="10"/>
        <rFont val="Arial"/>
        <family val="2"/>
        <charset val="238"/>
      </rPr>
      <t xml:space="preserve"> w tym;</t>
    </r>
  </si>
  <si>
    <t>Rok bieżący 2009/2010</t>
  </si>
  <si>
    <t xml:space="preserve">RACHUNEK Z PRZEPŁYWÓW PIENIĘŻNYCH </t>
  </si>
  <si>
    <t xml:space="preserve">    641-0030</t>
  </si>
  <si>
    <t>Czynne rozliczenia międzyokresowe kosztów operacyjnych - długoterminowe</t>
  </si>
  <si>
    <t>Bierne rozliczenia międzyokresowe kosztów operacyjnych - długoterminowe</t>
  </si>
  <si>
    <t>Rozliczenia międzyokresowe kosztów finansowych - krótkoterminowe</t>
  </si>
  <si>
    <t xml:space="preserve">    650-0010</t>
  </si>
  <si>
    <t>Zapłacone z góry odsetki i prowizje od zaciągniętych kredytów. pożyczek</t>
  </si>
  <si>
    <t>Rozliczenia międzyokresowe kosztów finansowych - długoterminowe</t>
  </si>
  <si>
    <t>Rozliczenia międzyokresowe pozostałych kosztów operacyjnych-krótkoterminowe</t>
  </si>
  <si>
    <t>Rozliczenie międzyokresowe pozostałych kosztów operacyjnych - długoterminowe</t>
  </si>
  <si>
    <t>Aktywo z tytułu odroczonego podatku dochodowego</t>
  </si>
  <si>
    <t xml:space="preserve">    670-0010</t>
  </si>
  <si>
    <t>Kapitał podstawowy</t>
  </si>
  <si>
    <t xml:space="preserve">    801-0010</t>
  </si>
  <si>
    <t>Wkłady pieniężne</t>
  </si>
  <si>
    <t xml:space="preserve">    801-0020</t>
  </si>
  <si>
    <t>Wkłady niepieniężne</t>
  </si>
  <si>
    <t>Zygmunt Łada</t>
  </si>
  <si>
    <t>Kapitał zapasowy</t>
  </si>
  <si>
    <t>Kapitał zapasowy ze sprzedaży akcji powyżej ich wartości nominalnej</t>
  </si>
  <si>
    <t>Kapitał z aktualizacji wyceny</t>
  </si>
  <si>
    <t>Pozostałe kapitały rezerwowe</t>
  </si>
  <si>
    <t>Pozostałe kapitały</t>
  </si>
  <si>
    <t>Rozliczenie wyniku finansowego</t>
  </si>
  <si>
    <t>Korekta błędów podstawowych</t>
  </si>
  <si>
    <t>Odpisy z zysku netto w ciągu roku obrotowego</t>
  </si>
  <si>
    <t>Rezerwy z tytułu odroczonego podatku dochodowego</t>
  </si>
  <si>
    <t xml:space="preserve">    841-0010</t>
  </si>
  <si>
    <t>Rezerwy na świadczenia pracownicze</t>
  </si>
  <si>
    <t xml:space="preserve">    843-0010</t>
  </si>
  <si>
    <t>Pozostałe rezerwy długoterminowe</t>
  </si>
  <si>
    <t xml:space="preserve">    843-0020</t>
  </si>
  <si>
    <t>Pozostałe rezerwy krótkoterminowe</t>
  </si>
  <si>
    <t>Otrzymane i należne środki na poczet przyszłych dostaw i usług</t>
  </si>
  <si>
    <t>Rozliczenia międzyokresowe przychodów z realizacji usług długoterminowych</t>
  </si>
  <si>
    <t>Pozostałe rozliczenia międzyokresowe przychodów</t>
  </si>
  <si>
    <t xml:space="preserve">    859-0010</t>
  </si>
  <si>
    <t>Wynik finansowy roku obrotowego</t>
  </si>
  <si>
    <t>Treść pozycji</t>
  </si>
  <si>
    <t>A.</t>
  </si>
  <si>
    <t>Przepływy środków pieniężnych z działalności operacyjnej</t>
  </si>
  <si>
    <t>I.</t>
  </si>
  <si>
    <t>II.</t>
  </si>
  <si>
    <t>Korekty razem</t>
  </si>
  <si>
    <t>1.</t>
  </si>
  <si>
    <t>2.</t>
  </si>
  <si>
    <t>Zyski (straty) z tyułu różnic kursowych</t>
  </si>
  <si>
    <t>3.</t>
  </si>
  <si>
    <t>Odsetki i udziały w zyskach (dywidendy)</t>
  </si>
  <si>
    <t>4.</t>
  </si>
  <si>
    <t>Zysk (strata) z działalności inwestycyjnej</t>
  </si>
  <si>
    <t>5.</t>
  </si>
  <si>
    <t>Zmiana stanu rezerw</t>
  </si>
  <si>
    <t>6.</t>
  </si>
  <si>
    <t>Zmiana stanu zapasów</t>
  </si>
  <si>
    <t>7.</t>
  </si>
  <si>
    <t>Zmiana stanu należności</t>
  </si>
  <si>
    <t>8.</t>
  </si>
  <si>
    <t>Zmiana stanu zobowiązań krótkoterminowych, z wyjątkiem pożyczek i kredytów</t>
  </si>
  <si>
    <t>9.</t>
  </si>
  <si>
    <t>Zmiana stanu rozliczeń międzyokresowych</t>
  </si>
  <si>
    <t>10.</t>
  </si>
  <si>
    <t>Inne korekty</t>
  </si>
  <si>
    <t>III.</t>
  </si>
  <si>
    <t>Przepływy pieniężne netto z działalności operacyjnej (I+/-II)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</si>
  <si>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</si>
  <si>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</si>
  <si>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</si>
  <si>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</si>
  <si>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</si>
  <si>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tym;</t>
  </si>
  <si>
    <t xml:space="preserve"> a) w jednostkach powiązanych</t>
  </si>
  <si>
    <t xml:space="preserve"> b) w pozostałych jednostkach</t>
  </si>
  <si>
    <t xml:space="preserve">     - zbycie aktywów finansowych</t>
  </si>
  <si>
    <t xml:space="preserve">     - dywidendy i udziały w zyskach</t>
  </si>
  <si>
    <t xml:space="preserve">     - spłata udzielonych pożyczek długoterminowych</t>
  </si>
  <si>
    <t xml:space="preserve">     - odsetki</t>
  </si>
  <si>
    <t xml:space="preserve">     - inne wpływy z aktywów finansowych</t>
  </si>
  <si>
    <t>Inne wpływy inwestycyjne</t>
  </si>
  <si>
    <t>Wydatki</t>
  </si>
  <si>
    <t>Nabycie wartości niematerialnych i prawnych oraz rzeczowych aktywow trwałych</t>
  </si>
  <si>
    <t>Inwestycje w nieruchomości oraz wartości niematerialne i prawne</t>
  </si>
  <si>
    <t>Na aktywa finansowe, w tym;</t>
  </si>
  <si>
    <t xml:space="preserve">     - nabycie aktywów finansowych</t>
  </si>
  <si>
    <t xml:space="preserve">     - udzielone pożyczki długoterminowe</t>
  </si>
  <si>
    <t xml:space="preserve">4.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</si>
  <si>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</si>
  <si>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</si>
  <si>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</si>
  <si>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</si>
  <si>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</si>
  <si>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</si>
  <si>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</si>
  <si>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</si>
  <si>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</si>
  <si>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>Dywidendy i inne wypłaty na rzecz właścicieli</t>
  </si>
  <si>
    <t>Inne niż wypłaty na rzecz właścicieli, wydatki z tytułu podziału zysku</t>
  </si>
  <si>
    <t>Spłata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</si>
  <si>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</si>
  <si>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</si>
  <si>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</si>
  <si>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Inne wydatki finansowe</t>
  </si>
  <si>
    <t>Przepływy pieniężne netto z działalności finansowej (I-II)</t>
  </si>
  <si>
    <t>D.</t>
  </si>
  <si>
    <t>E.</t>
  </si>
  <si>
    <t>Bilansowa zmiana stanu środków pieniężnych, w tym;</t>
  </si>
  <si>
    <t xml:space="preserve"> - zmiana stanu środków pieniężnych z tytułu różnic kursowych</t>
  </si>
  <si>
    <t>F.</t>
  </si>
  <si>
    <t xml:space="preserve">Środki pieniężne na początek okresu </t>
  </si>
  <si>
    <t>G.</t>
  </si>
  <si>
    <t xml:space="preserve">  - o ograniczonej możliwości dysponowania</t>
  </si>
  <si>
    <t>Inne należności dochodzone na drodze sądowej</t>
  </si>
  <si>
    <t xml:space="preserve">      251-0010-100</t>
  </si>
  <si>
    <t>Rozliczenie z urzędem skarbowym z tytułu VAT</t>
  </si>
  <si>
    <t>Rozrachunki z tytułu ubezpieczeń społecznych i zdrowotnych</t>
  </si>
  <si>
    <t xml:space="preserve">    226-0010</t>
  </si>
  <si>
    <t xml:space="preserve">    226-0020</t>
  </si>
  <si>
    <t xml:space="preserve">    226-0030</t>
  </si>
  <si>
    <t>Pozostałe rozrachunki publicznoprawne</t>
  </si>
  <si>
    <t xml:space="preserve">    229-0020</t>
  </si>
  <si>
    <t>Podatek PCC</t>
  </si>
  <si>
    <t>Rozrachunki z tytułu wynagrodzeń</t>
  </si>
  <si>
    <t>Inne rozrachunki z pracownikami</t>
  </si>
  <si>
    <t>Należności od pracowników objęte postępowaniem sądowym</t>
  </si>
  <si>
    <t>Rozrachunki z tytułu potrąceń z wynagrodzeń</t>
  </si>
  <si>
    <t>Pozostałe rozrachunki zewnętrzne krajowe</t>
  </si>
  <si>
    <t xml:space="preserve">    244-0020</t>
  </si>
  <si>
    <t>Pozostałe rozrachunki zewnętrzne krótkoterminowe krajowe</t>
  </si>
  <si>
    <t xml:space="preserve">      244-0020-001</t>
  </si>
  <si>
    <t>Rozrachunki z towarzystwami ubezpieczeniowymi</t>
  </si>
  <si>
    <t>Zaciągnięte pożyczki</t>
  </si>
  <si>
    <t xml:space="preserve">    251-0010</t>
  </si>
  <si>
    <t>Zaciągnięte pożyczki długoterminowe</t>
  </si>
  <si>
    <t xml:space="preserve">    251-0020</t>
  </si>
  <si>
    <t>Zaciągnięte pożyczki krótkoterminowe</t>
  </si>
  <si>
    <t xml:space="preserve">      251-0020-100</t>
  </si>
  <si>
    <t>Zaciągnięte pożyczki krótkoterminowe pozostałe</t>
  </si>
  <si>
    <t>Otrzymane kredyty</t>
  </si>
  <si>
    <t xml:space="preserve">    252-0010</t>
  </si>
  <si>
    <t>Otrzymane kredyty długoterminowe</t>
  </si>
  <si>
    <t xml:space="preserve">    252-0020</t>
  </si>
  <si>
    <t>Otrzymane kredyty krótkoterminowe</t>
  </si>
  <si>
    <t>Zobowiązania z tytułu emisji dłużnych papierów wartościowych</t>
  </si>
  <si>
    <t>Inne zobowiązania finansowe</t>
  </si>
  <si>
    <t xml:space="preserve">    254-0010</t>
  </si>
  <si>
    <t>Inne zobowiązania finansowe długoterminowe</t>
  </si>
  <si>
    <t xml:space="preserve">    254-0020</t>
  </si>
  <si>
    <t>Inne zobowiązania finansowe krótkoterminowe</t>
  </si>
  <si>
    <t>Rozrachunki dotyczące środków trwałych i wnip</t>
  </si>
  <si>
    <t xml:space="preserve">    255-010</t>
  </si>
  <si>
    <t>Rozrachunki dotyczące nabycia środków trwałych i wnip</t>
  </si>
  <si>
    <t xml:space="preserve">      255-010-100</t>
  </si>
  <si>
    <t>Rozrachunki z tytułu leasingu finansowego</t>
  </si>
  <si>
    <t xml:space="preserve">    257-0010</t>
  </si>
  <si>
    <t>Zobowiązania z tytułu leasingu finansowego długoterminowe</t>
  </si>
  <si>
    <t xml:space="preserve">    257-0020</t>
  </si>
  <si>
    <t>Zobowiązania z tytułu leasingu finansowego krótkoterminowe</t>
  </si>
  <si>
    <t>Należne wpłaty na kapitał i inne rozrachunki z udziałowcami</t>
  </si>
  <si>
    <t xml:space="preserve">    258-0010</t>
  </si>
  <si>
    <t xml:space="preserve">    258-0020</t>
  </si>
  <si>
    <t>Należne wpłaty na kapitał</t>
  </si>
  <si>
    <t xml:space="preserve">    258-0030</t>
  </si>
  <si>
    <t>Zobowiązania z tytułu dywidendy</t>
  </si>
  <si>
    <t>Rozliczenie wynagrodzeń</t>
  </si>
  <si>
    <t>Inne rozliczenia</t>
  </si>
  <si>
    <t>Odpisy aktualizujące wartość należności krajowych handlowych</t>
  </si>
  <si>
    <t xml:space="preserve">    280-100</t>
  </si>
  <si>
    <t>Odpisy aktualizujące wartość należności krajowych handlowych pozostałe</t>
  </si>
  <si>
    <t xml:space="preserve">    280-900</t>
  </si>
  <si>
    <t>Odpisy aktualizujące wartość należności krajowych handlowych powiązani</t>
  </si>
  <si>
    <t>Odpisy aktualizujące wartość należności zagranicznych handlowych</t>
  </si>
  <si>
    <t xml:space="preserve">    282-100</t>
  </si>
  <si>
    <t xml:space="preserve">    282-900</t>
  </si>
  <si>
    <t>Odpisy aktualizujące pozostałe należności krajowe</t>
  </si>
  <si>
    <t xml:space="preserve">    284-0010</t>
  </si>
  <si>
    <t>Odpisy aktualizujące pozostałe należności krajowe długoterminowe</t>
  </si>
  <si>
    <t xml:space="preserve">      284-0010-100</t>
  </si>
  <si>
    <t>Odpisy aktualizujące pozostałe należności krajowe długoterminowe pozostałe</t>
  </si>
  <si>
    <t xml:space="preserve">      284-0010-900</t>
  </si>
  <si>
    <t>Odpisy aktualizujące pozostałe należności krajowe długoterminowe powiązani</t>
  </si>
  <si>
    <t xml:space="preserve">    284-0020</t>
  </si>
  <si>
    <t>Odpisy aktualizujące pozostałe należności krajowe krótkoterminowe</t>
  </si>
  <si>
    <t xml:space="preserve">      284-0020-900</t>
  </si>
  <si>
    <t>Odpisy aktualizujące pozostałe należności krajowe krótkoterminowe powiązani</t>
  </si>
  <si>
    <t>Odpisy aktualizujące pozostałe należności zagraniczne</t>
  </si>
  <si>
    <t xml:space="preserve">    285-0010</t>
  </si>
  <si>
    <t>Odpisy aktualizujące pozostałe należności zagraniczne długoterminowe</t>
  </si>
  <si>
    <t xml:space="preserve">    285-0020</t>
  </si>
  <si>
    <t>Odpisy aktualizujące pozostałe należności zagraniczne krótkoterminowe</t>
  </si>
  <si>
    <t>Odpisy aktualizujące wartość należności dochodzonych na drodze sądowej</t>
  </si>
  <si>
    <t>Rozliczenie zakupu</t>
  </si>
  <si>
    <t xml:space="preserve">    300-0010</t>
  </si>
  <si>
    <t xml:space="preserve">    300-0020</t>
  </si>
  <si>
    <t xml:space="preserve">      300-0020-100</t>
  </si>
  <si>
    <t>Rozliczenie zakupu niefinansowych aktywów trwałych</t>
  </si>
  <si>
    <t>Czynne rozliczenia międzyokresowe kosztów operacyjnych - krótkoterminowe</t>
  </si>
  <si>
    <t xml:space="preserve">    640-0010</t>
  </si>
  <si>
    <t xml:space="preserve">    640-0020</t>
  </si>
  <si>
    <t xml:space="preserve">    640-0030</t>
  </si>
  <si>
    <t xml:space="preserve">    640-0040</t>
  </si>
  <si>
    <t xml:space="preserve">    640-0050</t>
  </si>
  <si>
    <t xml:space="preserve">    640-0060</t>
  </si>
  <si>
    <t>Pozostałe rozliczenia międzyokresowe czynne</t>
  </si>
  <si>
    <t>Bierne rozliczenia międzyokresowe kosztów operacyjnych - krótkoterminowe</t>
  </si>
  <si>
    <t xml:space="preserve">    641-0010</t>
  </si>
  <si>
    <t>01.01.2011-31.12.2011</t>
  </si>
  <si>
    <t>RaV Rafał Bojaczuk</t>
  </si>
  <si>
    <t xml:space="preserve">      200-100-172</t>
  </si>
  <si>
    <t>Energomontaż-Północ-Bełchatów Sp. z o.o.</t>
  </si>
  <si>
    <t xml:space="preserve">      200-100-193</t>
  </si>
  <si>
    <t>MOSTOSTAL ZABRZE - HOLDING S.A.</t>
  </si>
  <si>
    <t xml:space="preserve">      200-100-196</t>
  </si>
  <si>
    <t>Zapalski Sławomir</t>
  </si>
  <si>
    <t xml:space="preserve">      200-100-197</t>
  </si>
  <si>
    <t>Myszak Tomasz</t>
  </si>
  <si>
    <t xml:space="preserve">      200-100-199</t>
  </si>
  <si>
    <t>Franciszczak Sławomir</t>
  </si>
  <si>
    <t xml:space="preserve">      200-100-219</t>
  </si>
  <si>
    <t>PGE Elektrownia Bełchatów S.A.</t>
  </si>
  <si>
    <t xml:space="preserve">      200-100-223</t>
  </si>
  <si>
    <t>PKE S.A. - Elektrownia Siersza</t>
  </si>
  <si>
    <t xml:space="preserve">      200-100-228</t>
  </si>
  <si>
    <t>LOTOS Petrobaltic S.A.</t>
  </si>
  <si>
    <t xml:space="preserve">      200-100-236</t>
  </si>
  <si>
    <t>SAFARI SP. Z O.O.</t>
  </si>
  <si>
    <t xml:space="preserve">      200-100-239</t>
  </si>
  <si>
    <t>RENEVIS Sp. z o.o.</t>
  </si>
  <si>
    <t xml:space="preserve">      200-100-240</t>
  </si>
  <si>
    <t>ZE PAK S.A.</t>
  </si>
  <si>
    <t xml:space="preserve">      200-100-243</t>
  </si>
  <si>
    <t>LINTER Sp. z o.o.</t>
  </si>
  <si>
    <t xml:space="preserve">      200-100-244</t>
  </si>
  <si>
    <t>Jastrzębska Spółka Węglowa S.A.</t>
  </si>
  <si>
    <t xml:space="preserve">      200-900-1</t>
  </si>
  <si>
    <t xml:space="preserve">      200-900-242</t>
  </si>
  <si>
    <t>T-VERA Sp. z o.o.</t>
  </si>
  <si>
    <t xml:space="preserve">      201-100-2</t>
  </si>
  <si>
    <t>TECO-PARK</t>
  </si>
  <si>
    <t xml:space="preserve">      201-100-3</t>
  </si>
  <si>
    <t>TECHEM AWR</t>
  </si>
  <si>
    <t>TECHEM</t>
  </si>
  <si>
    <t xml:space="preserve">      201-100-72</t>
  </si>
  <si>
    <t>AGRO WIST</t>
  </si>
  <si>
    <t xml:space="preserve">      201-100-77</t>
  </si>
  <si>
    <t>NOBEL-ALFA</t>
  </si>
  <si>
    <t xml:space="preserve">      201-100-78</t>
  </si>
  <si>
    <t>MIREX</t>
  </si>
  <si>
    <t xml:space="preserve">      201-100-80</t>
  </si>
  <si>
    <t>STRADOM</t>
  </si>
  <si>
    <t xml:space="preserve">      201-100-81</t>
  </si>
  <si>
    <t>CENTROSTAL</t>
  </si>
  <si>
    <t xml:space="preserve">      201-100-83</t>
  </si>
  <si>
    <t>PROELEKTRO-BIS</t>
  </si>
  <si>
    <t xml:space="preserve">      201-100-85</t>
  </si>
  <si>
    <t>AREX</t>
  </si>
  <si>
    <t xml:space="preserve">      201-100-86</t>
  </si>
  <si>
    <t>INSTAL-WOD</t>
  </si>
  <si>
    <t xml:space="preserve">      201-100-89</t>
  </si>
  <si>
    <t>HYDROMETAL</t>
  </si>
  <si>
    <t xml:space="preserve">      201-100-92</t>
  </si>
  <si>
    <t>GOMET</t>
  </si>
  <si>
    <t xml:space="preserve">      201-100-101</t>
  </si>
  <si>
    <t>WIĘCKOWSKA I PARTNERZY</t>
  </si>
  <si>
    <t>ALEXEL</t>
  </si>
  <si>
    <t xml:space="preserve">      201-100-103</t>
  </si>
  <si>
    <t>VATTAX</t>
  </si>
  <si>
    <t xml:space="preserve">      201-100-104</t>
  </si>
  <si>
    <t>HOME.PL</t>
  </si>
  <si>
    <t xml:space="preserve">      201-100-106</t>
  </si>
  <si>
    <t>HOTEL ŚWIĘTOKRZYSKI</t>
  </si>
  <si>
    <t>AUTO PODLASIE</t>
  </si>
  <si>
    <t>CENTRUM WINA</t>
  </si>
  <si>
    <t xml:space="preserve">      201-100-111</t>
  </si>
  <si>
    <t>EPRO</t>
  </si>
  <si>
    <t xml:space="preserve">      201-100-112</t>
  </si>
  <si>
    <t>KARO</t>
  </si>
  <si>
    <t>MAŁGORZATA BARAN</t>
  </si>
  <si>
    <t xml:space="preserve">      201-100-118</t>
  </si>
  <si>
    <t>PREPRESS SERVICE S.C.</t>
  </si>
  <si>
    <t xml:space="preserve">      201-100-119</t>
  </si>
  <si>
    <t>TENSIS SP. Z O.O.</t>
  </si>
  <si>
    <t>MEDICOVER SP. Z O.O.</t>
  </si>
  <si>
    <t>CASP SYSTEM SP. Z O.O.</t>
  </si>
  <si>
    <t>SG EQUIPMENT LEASING POLSKA</t>
  </si>
  <si>
    <t>GONDOR</t>
  </si>
  <si>
    <t>JARTOM</t>
  </si>
  <si>
    <t xml:space="preserve">      201-100-128</t>
  </si>
  <si>
    <t>BP POLSKA</t>
  </si>
  <si>
    <t>ESPRINT</t>
  </si>
  <si>
    <t>EUROPEAN TRAINING CENTER</t>
  </si>
  <si>
    <t>ABIS SP. Z O.O.</t>
  </si>
  <si>
    <t>RABEN POLSKA SP. Z O.O.</t>
  </si>
  <si>
    <t>BOMAR S.A.</t>
  </si>
  <si>
    <t>ZAKŁAD PRODUKCJI I AUTOMATYKI SIECIOWEJ S.A.</t>
  </si>
  <si>
    <t xml:space="preserve">      201-100-138</t>
  </si>
  <si>
    <t>IMI International Sp. z o.o.</t>
  </si>
  <si>
    <t xml:space="preserve">      201-100-139</t>
  </si>
  <si>
    <t>ELKAM</t>
  </si>
  <si>
    <t xml:space="preserve">      201-100-140</t>
  </si>
  <si>
    <t>SKLEP WIELOBRANŻOWY ELŻBIETA PIWOWARCZYK</t>
  </si>
  <si>
    <t xml:space="preserve">      201-100-141</t>
  </si>
  <si>
    <t>PROFEL</t>
  </si>
  <si>
    <t xml:space="preserve">      201-100-142</t>
  </si>
  <si>
    <t>MARTEX</t>
  </si>
  <si>
    <t xml:space="preserve">      201-100-145</t>
  </si>
  <si>
    <t>ZAKŁAD USŁUGOWY KFR WOJTECZEK</t>
  </si>
  <si>
    <t xml:space="preserve">      201-100-147</t>
  </si>
  <si>
    <t>SERVICE INSTALACJE SANITARNE</t>
  </si>
  <si>
    <t xml:space="preserve">      201-100-149</t>
  </si>
  <si>
    <t>COPY LAND ROBERT ŚLEDŹ</t>
  </si>
  <si>
    <t xml:space="preserve">      201-100-150</t>
  </si>
  <si>
    <t>POLGAR</t>
  </si>
  <si>
    <t xml:space="preserve">      201-100-151</t>
  </si>
  <si>
    <t>ASKO-TECH SP. Z O.O.</t>
  </si>
  <si>
    <t xml:space="preserve">      201-100-152</t>
  </si>
  <si>
    <t>AUTOMATIC SYSTEMS ENGINEERING</t>
  </si>
  <si>
    <t xml:space="preserve">      201-100-153</t>
  </si>
  <si>
    <t>KARIBU-GMM</t>
  </si>
  <si>
    <t xml:space="preserve">      201-100-155</t>
  </si>
  <si>
    <t>AGNEX</t>
  </si>
  <si>
    <t xml:space="preserve">      201-100-156</t>
  </si>
  <si>
    <t>PREMA</t>
  </si>
  <si>
    <t xml:space="preserve">      201-100-159</t>
  </si>
  <si>
    <t>Kaczmarek Electric Sp.z.o.o</t>
  </si>
  <si>
    <t xml:space="preserve">      201-100-160</t>
  </si>
  <si>
    <t>GROSS</t>
  </si>
  <si>
    <t xml:space="preserve">      201-100-161</t>
  </si>
  <si>
    <t>TUBES</t>
  </si>
  <si>
    <t xml:space="preserve">      201-100-162</t>
  </si>
  <si>
    <t>METAL SERWISS</t>
  </si>
  <si>
    <t xml:space="preserve">      201-100-163</t>
  </si>
  <si>
    <t>EWIP Centrum Zamocowań</t>
  </si>
  <si>
    <t xml:space="preserve">      201-100-165</t>
  </si>
  <si>
    <t>PERFOPOL</t>
  </si>
  <si>
    <t xml:space="preserve">      201-100-168</t>
  </si>
  <si>
    <t>RENIX</t>
  </si>
  <si>
    <t xml:space="preserve">      201-100-169</t>
  </si>
  <si>
    <t xml:space="preserve">      201-100-171</t>
  </si>
  <si>
    <t>MANUTAN</t>
  </si>
  <si>
    <t xml:space="preserve">      201-100-174</t>
  </si>
  <si>
    <t>Atlas Copco Polska</t>
  </si>
  <si>
    <t xml:space="preserve">      201-100-177</t>
  </si>
  <si>
    <t>HAKOM s.c.</t>
  </si>
  <si>
    <t xml:space="preserve">      201-100-179</t>
  </si>
  <si>
    <t>VIPER J i M HETMAN</t>
  </si>
  <si>
    <t xml:space="preserve">      201-100-180</t>
  </si>
  <si>
    <t>VINSAR Sp. z o.o.</t>
  </si>
  <si>
    <t xml:space="preserve">      201-100-181</t>
  </si>
  <si>
    <t>CASTORAMA POLSKA Sp.z o.o.</t>
  </si>
  <si>
    <t xml:space="preserve">      201-100-182</t>
  </si>
  <si>
    <t>YKY Hurtownia Elektryczna Sp. z o.o.</t>
  </si>
  <si>
    <t xml:space="preserve">      201-100-183</t>
  </si>
  <si>
    <t>MATEX Sp. z o.o.</t>
  </si>
  <si>
    <t xml:space="preserve">      201-100-185</t>
  </si>
  <si>
    <t>KABEL Hurtownia elektryczna</t>
  </si>
  <si>
    <t xml:space="preserve">      201-100-186</t>
  </si>
  <si>
    <t>TECHNOSZCZOT</t>
  </si>
  <si>
    <t xml:space="preserve">      201-100-188</t>
  </si>
  <si>
    <t>TECHMONT</t>
  </si>
  <si>
    <t xml:space="preserve">      201-100-191</t>
  </si>
  <si>
    <t>MEGREZ Gdańsk Sp. z o.o.</t>
  </si>
  <si>
    <t xml:space="preserve">      201-100-194</t>
  </si>
  <si>
    <t>Zakład Stolarski OKŁA</t>
  </si>
  <si>
    <t xml:space="preserve">      201-100-195</t>
  </si>
  <si>
    <t>Pracownia Reklamy Andrzej Kamiński</t>
  </si>
  <si>
    <t xml:space="preserve">      201-100-200</t>
  </si>
  <si>
    <t>ACCAR</t>
  </si>
  <si>
    <t xml:space="preserve">      201-100-201</t>
  </si>
  <si>
    <t>LIMA THERM SENSOR SP. Z O.O.</t>
  </si>
  <si>
    <t xml:space="preserve">      201-100-202</t>
  </si>
  <si>
    <t>INFOLAN TOMASZ LASZCZUK</t>
  </si>
  <si>
    <t xml:space="preserve">      201-100-203</t>
  </si>
  <si>
    <t>STOWARZYSZENIE INŻYNIERÓW I TECHNIKÓW GÓRNICTWA</t>
  </si>
  <si>
    <t xml:space="preserve">      201-100-206</t>
  </si>
  <si>
    <t>MIĘDZYZAKŁADOWY OŚRODEK MEDYCYNY PRACY</t>
  </si>
  <si>
    <t xml:space="preserve">      201-100-208</t>
  </si>
  <si>
    <t>PROMETGAS.PL</t>
  </si>
  <si>
    <t xml:space="preserve">      201-100-209</t>
  </si>
  <si>
    <t>BIURO PODRÓŻY JANUS</t>
  </si>
  <si>
    <t xml:space="preserve">      201-100-210</t>
  </si>
  <si>
    <t>HURTOWNIA PAPIER S.J.</t>
  </si>
  <si>
    <t xml:space="preserve">      201-100-211</t>
  </si>
  <si>
    <t>BIMS PLUS KIELCE</t>
  </si>
  <si>
    <t xml:space="preserve">      201-100-212</t>
  </si>
  <si>
    <t>POLIMEX MOSTOSTAL</t>
  </si>
  <si>
    <t xml:space="preserve">      201-100-213</t>
  </si>
  <si>
    <t>KANCELARIA NOTARIALNA ANNA JABŁOŃSKA</t>
  </si>
  <si>
    <t xml:space="preserve">      201-100-214</t>
  </si>
  <si>
    <t>HURTOWNIA PAPIERNICZA KORNEL OFFICE</t>
  </si>
  <si>
    <t xml:space="preserve">      201-100-215</t>
  </si>
  <si>
    <t>AUTO LELLEK PLUS</t>
  </si>
  <si>
    <t xml:space="preserve">      201-100-216</t>
  </si>
  <si>
    <t>RIWAL</t>
  </si>
  <si>
    <t xml:space="preserve">      201-100-217</t>
  </si>
  <si>
    <t>NFPL Sp. z o.o.</t>
  </si>
  <si>
    <t xml:space="preserve">      201-100-218</t>
  </si>
  <si>
    <t>PERMET S.C. A. Lygan. P. Pastuszka</t>
  </si>
  <si>
    <t xml:space="preserve">      201-100-220</t>
  </si>
  <si>
    <t>DONALDSON</t>
  </si>
  <si>
    <t xml:space="preserve">      201-100-221</t>
  </si>
  <si>
    <t>ELFA</t>
  </si>
  <si>
    <t xml:space="preserve">      201-100-224</t>
  </si>
  <si>
    <t>STEP CONTROL</t>
  </si>
  <si>
    <t xml:space="preserve">      201-100-225</t>
  </si>
  <si>
    <t>DHL EXPRESS</t>
  </si>
  <si>
    <t xml:space="preserve">      201-100-226</t>
  </si>
  <si>
    <t>JERONIMO MARTINS</t>
  </si>
  <si>
    <t xml:space="preserve">      201-100-227</t>
  </si>
  <si>
    <t>ROLNICZA SPÓLDZIELNIA PRODUKCYJNA</t>
  </si>
  <si>
    <t xml:space="preserve">      201-100-229</t>
  </si>
  <si>
    <t>AQUA</t>
  </si>
  <si>
    <t xml:space="preserve">      201-100-232</t>
  </si>
  <si>
    <t>SCHENKER SP. Z O.O.</t>
  </si>
  <si>
    <t xml:space="preserve">      201-100-233</t>
  </si>
  <si>
    <t>TEHABUD</t>
  </si>
  <si>
    <t xml:space="preserve">      201-100-245</t>
  </si>
  <si>
    <t>SI 24</t>
  </si>
  <si>
    <t xml:space="preserve">      201-100-246</t>
  </si>
  <si>
    <t>MICOL-ELEKTRO</t>
  </si>
  <si>
    <t xml:space="preserve">      201-100-247</t>
  </si>
  <si>
    <t>SITP</t>
  </si>
  <si>
    <t xml:space="preserve">      201-100-248</t>
  </si>
  <si>
    <t>APLA</t>
  </si>
  <si>
    <t xml:space="preserve">      201-100-249</t>
  </si>
  <si>
    <t>NORMAPRESS S.J.</t>
  </si>
  <si>
    <t xml:space="preserve">      201-100-251</t>
  </si>
  <si>
    <t>BARLEM</t>
  </si>
  <si>
    <t xml:space="preserve">      201-100-254</t>
  </si>
  <si>
    <t>CROMO-STAL</t>
  </si>
  <si>
    <t xml:space="preserve">      201-100-255</t>
  </si>
  <si>
    <t>SECURA</t>
  </si>
  <si>
    <t xml:space="preserve">      201-100-256</t>
  </si>
  <si>
    <t>RITTAL</t>
  </si>
  <si>
    <t xml:space="preserve">      201-100-258</t>
  </si>
  <si>
    <t>BARTEC POLSKA</t>
  </si>
  <si>
    <t xml:space="preserve">      201-100-259</t>
  </si>
  <si>
    <t>INSTALATOR</t>
  </si>
  <si>
    <t xml:space="preserve">      201-100-260</t>
  </si>
  <si>
    <t>AMATECH-AMABUD</t>
  </si>
  <si>
    <t xml:space="preserve">      201-100-261</t>
  </si>
  <si>
    <t>BIURO USŁUGOWO-HANDLOWE BABIARZ GRZEGORZ</t>
  </si>
  <si>
    <t xml:space="preserve">      201-100-262</t>
  </si>
  <si>
    <t>SPEDYCJA RENTRANS</t>
  </si>
  <si>
    <t xml:space="preserve">      201-100-266</t>
  </si>
  <si>
    <t>PAKO-BUD OPAKOWANIA-TARTAK_DOMKI</t>
  </si>
  <si>
    <t xml:space="preserve">      201-100-267</t>
  </si>
  <si>
    <t>BECZKOPOL</t>
  </si>
  <si>
    <t xml:space="preserve">      201-100-268</t>
  </si>
  <si>
    <t>POLSKI REJESTR STATKÓW</t>
  </si>
  <si>
    <t xml:space="preserve">      201-100-270</t>
  </si>
  <si>
    <t>UTECH Hydraulic</t>
  </si>
  <si>
    <t xml:space="preserve">      201-100-271</t>
  </si>
  <si>
    <t>GAZ-WOD Wilga S.C.</t>
  </si>
  <si>
    <t xml:space="preserve">      201-100-272</t>
  </si>
  <si>
    <t>PREWENT</t>
  </si>
  <si>
    <t xml:space="preserve">      201-100-273</t>
  </si>
  <si>
    <t>USŁUGI ELEKTRONICZNE I ELEKTROMECHANICZNE R.BOJACZ</t>
  </si>
  <si>
    <t xml:space="preserve">      201-100-274</t>
  </si>
  <si>
    <t>POLKOWSKI.EU ANDRZEJ POLKOWSKI</t>
  </si>
  <si>
    <t xml:space="preserve">      201-100-277</t>
  </si>
  <si>
    <t>ZBUIAND</t>
  </si>
  <si>
    <t xml:space="preserve">      201-100-288</t>
  </si>
  <si>
    <t>KANCELARIA NOTARIALNA ANNA JABŁOŃSKA NOTARIUSZ W W</t>
  </si>
  <si>
    <t xml:space="preserve">      201-100-289</t>
  </si>
  <si>
    <t>KANCELARIA ADWOKACKA ADWOKAT KRZYSZTOF RAJCZEWSKI</t>
  </si>
  <si>
    <t xml:space="preserve">    201-900</t>
  </si>
  <si>
    <t>Rozrachunki z tytułu podatku dochodowego od osób fizycznych</t>
  </si>
  <si>
    <t xml:space="preserve">      220-0020-001</t>
  </si>
  <si>
    <t>Podatek dochodowy od wynagrodzeń</t>
  </si>
  <si>
    <t>VAT naliczony</t>
  </si>
  <si>
    <t>VAT należny</t>
  </si>
  <si>
    <t>Aktualizacja wartości aktywów niefinansowych</t>
  </si>
  <si>
    <t>Zysk (strata) z działalności operacyjnej</t>
  </si>
  <si>
    <t>J</t>
  </si>
  <si>
    <t>K</t>
  </si>
  <si>
    <t>Dywidendy i udziały w zyskach</t>
  </si>
  <si>
    <t xml:space="preserve">Odsetki </t>
  </si>
  <si>
    <t>Zysk ze zbycia iwestycji</t>
  </si>
  <si>
    <t>Aktualizacja wartości inwestycji</t>
  </si>
  <si>
    <t>Inne</t>
  </si>
  <si>
    <t>Odsetki</t>
  </si>
  <si>
    <t xml:space="preserve">       w tym: dla jednostek powiązanych</t>
  </si>
  <si>
    <t>Strata ze zbycia inwestycji</t>
  </si>
  <si>
    <t>Zysk (strata) z działalności gospodarczej</t>
  </si>
  <si>
    <t>L</t>
  </si>
  <si>
    <t>Wynik zdarzeń nadzwyczajnych</t>
  </si>
  <si>
    <t>M</t>
  </si>
  <si>
    <t>N</t>
  </si>
  <si>
    <t>Podatek dochodowy</t>
  </si>
  <si>
    <t>Koszty działalności operacyjnej</t>
  </si>
  <si>
    <t>Zużycie materiałów i energii</t>
  </si>
  <si>
    <t>Usługi obce</t>
  </si>
  <si>
    <t>Podatki i opłaty</t>
  </si>
  <si>
    <t>Wynagrodzenia</t>
  </si>
  <si>
    <t>Zmiana stanu produktów [zwiększenie (+), zmniejszenie (-)]</t>
  </si>
  <si>
    <t>Koszt wytworzenia produktów na własne potrzeby</t>
  </si>
  <si>
    <t>Przychody netto ze sprzedaży towarów i materiałów</t>
  </si>
  <si>
    <t>Ubezpieczenia społeczne i inne świadczenia</t>
  </si>
  <si>
    <t>Pozostałe koszty rodzajowe</t>
  </si>
  <si>
    <t>Zysk (strata) brutto</t>
  </si>
  <si>
    <t xml:space="preserve">         w tym: podatek akcyzowy</t>
  </si>
  <si>
    <t xml:space="preserve"> </t>
  </si>
  <si>
    <t>Wartości niematerialne i prawne</t>
  </si>
  <si>
    <t>Przychody netto ze sprzedaży produktów i usług</t>
  </si>
  <si>
    <t>Sporządził:</t>
  </si>
  <si>
    <t xml:space="preserve">Warszawa dn. </t>
  </si>
  <si>
    <t>Konto</t>
  </si>
  <si>
    <t>Nazwa konta</t>
  </si>
  <si>
    <t>BO Dt</t>
  </si>
  <si>
    <t>BO Ct</t>
  </si>
  <si>
    <t>Obr.(narast.) Dt</t>
  </si>
  <si>
    <t>Obr.(narast.) Ct</t>
  </si>
  <si>
    <t>Saldo Dt</t>
  </si>
  <si>
    <t>Saldo Ct</t>
  </si>
  <si>
    <t>Persaldo Dt</t>
  </si>
  <si>
    <t>Persaldo Ct</t>
  </si>
  <si>
    <t xml:space="preserve">    401-0020</t>
  </si>
  <si>
    <t>Amortyzacja budynków. lokali i innych obiektów</t>
  </si>
  <si>
    <t xml:space="preserve">    401-0030</t>
  </si>
  <si>
    <t>Amortyzacja urządzeń technicznych i maszyn</t>
  </si>
  <si>
    <t xml:space="preserve">    401-0040</t>
  </si>
  <si>
    <t>Amortyzacja środków transportu</t>
  </si>
  <si>
    <t xml:space="preserve">    401-0050</t>
  </si>
  <si>
    <t>Amortyzacja innych środków trwałych</t>
  </si>
  <si>
    <t xml:space="preserve">    401-0060</t>
  </si>
  <si>
    <t>Amortyzacja prawa wieczystego użytkowania gruntów</t>
  </si>
  <si>
    <t xml:space="preserve">    401-0070</t>
  </si>
  <si>
    <t>Amortyzacja wartości niematerialnych i prawnych</t>
  </si>
  <si>
    <t xml:space="preserve">    402-0010</t>
  </si>
  <si>
    <t xml:space="preserve">    402-0020</t>
  </si>
  <si>
    <t>Materiały gospodarcze</t>
  </si>
  <si>
    <t xml:space="preserve">    402-0030</t>
  </si>
  <si>
    <t>Materiały biurowe</t>
  </si>
  <si>
    <t xml:space="preserve">    402-0040</t>
  </si>
  <si>
    <t>Paliwo</t>
  </si>
  <si>
    <t xml:space="preserve">    402-0050</t>
  </si>
  <si>
    <t>Zużycie energii</t>
  </si>
  <si>
    <t xml:space="preserve">    402-0060</t>
  </si>
  <si>
    <t>Pozostałe zużycie materiałów</t>
  </si>
  <si>
    <t xml:space="preserve">    402-0070</t>
  </si>
  <si>
    <t>Książki. czasopisma, druki</t>
  </si>
  <si>
    <t xml:space="preserve">    402-0080</t>
  </si>
  <si>
    <t>Wyposażenie</t>
  </si>
  <si>
    <t xml:space="preserve">    403-0010</t>
  </si>
  <si>
    <t>Usługi transportowe</t>
  </si>
  <si>
    <t xml:space="preserve">    403-0020</t>
  </si>
  <si>
    <t xml:space="preserve">    403-0030</t>
  </si>
  <si>
    <t>Usługi łączności</t>
  </si>
  <si>
    <t xml:space="preserve">    403-0040</t>
  </si>
  <si>
    <t>Usługi dozoru mienia</t>
  </si>
  <si>
    <t xml:space="preserve">    403-0050</t>
  </si>
  <si>
    <t>Usługi najmu (dzierżawy. leasingu)</t>
  </si>
  <si>
    <t>Sprzedaż usług serwisowych powiązani-skonta</t>
  </si>
  <si>
    <t xml:space="preserve">    709-0020</t>
  </si>
  <si>
    <t>Sprzedaż innych usług - skonta</t>
  </si>
  <si>
    <t xml:space="preserve">      709-0020-100</t>
  </si>
  <si>
    <t>Sprzedaż innych usług pozostałe- skonta</t>
  </si>
  <si>
    <t xml:space="preserve">      709-0020-900</t>
  </si>
  <si>
    <t>Sprzedaż innych usług powiązani - skonta</t>
  </si>
  <si>
    <t>Koszt sprzedanych wyrobów</t>
  </si>
  <si>
    <t xml:space="preserve">    711-001</t>
  </si>
  <si>
    <t>Koszt sprzedanych usług</t>
  </si>
  <si>
    <t xml:space="preserve">    712-001</t>
  </si>
  <si>
    <t xml:space="preserve">    712-002</t>
  </si>
  <si>
    <t xml:space="preserve">    712-003</t>
  </si>
  <si>
    <t xml:space="preserve">    712-007</t>
  </si>
  <si>
    <t xml:space="preserve">    712-008</t>
  </si>
  <si>
    <t xml:space="preserve">    712-009</t>
  </si>
  <si>
    <t xml:space="preserve">    712-010</t>
  </si>
  <si>
    <t xml:space="preserve">    712-011</t>
  </si>
  <si>
    <t xml:space="preserve">    712-012</t>
  </si>
  <si>
    <t xml:space="preserve">    712-014</t>
  </si>
  <si>
    <t xml:space="preserve">    712-015</t>
  </si>
  <si>
    <t xml:space="preserve">    712-016</t>
  </si>
  <si>
    <t xml:space="preserve">    712-017</t>
  </si>
  <si>
    <t>Sprzedaż towarów</t>
  </si>
  <si>
    <t xml:space="preserve">    730-100</t>
  </si>
  <si>
    <t>Sprzedaż towarów pozostałe</t>
  </si>
  <si>
    <t>Sprzedaż towarów powiązani</t>
  </si>
  <si>
    <t>Sprzedaż materiałów</t>
  </si>
  <si>
    <t xml:space="preserve">    732-100</t>
  </si>
  <si>
    <t>Sprzedaż materiałów pozostałe</t>
  </si>
  <si>
    <t xml:space="preserve">    732-900</t>
  </si>
  <si>
    <t>Sprzedaż materiałów powiązani</t>
  </si>
  <si>
    <t>Wartość sprzedanych towarów</t>
  </si>
  <si>
    <t xml:space="preserve">    740-0010</t>
  </si>
  <si>
    <t>Wartość sprzedanych materiałów</t>
  </si>
  <si>
    <t xml:space="preserve">    742-0010</t>
  </si>
  <si>
    <t>Aktualizacja wartości inwestycji npp</t>
  </si>
  <si>
    <t xml:space="preserve">    750-0031</t>
  </si>
  <si>
    <t>Odsetki od pożyczek udzielonych npp</t>
  </si>
  <si>
    <t xml:space="preserve">      750-0031-100</t>
  </si>
  <si>
    <t>Odsetki od pożyczek udzielonych npp pozostałe</t>
  </si>
  <si>
    <t xml:space="preserve">      750-0031-900</t>
  </si>
  <si>
    <t>Odsetki od pożyczek udzielonych npp powiązani</t>
  </si>
  <si>
    <t>Przychody ze zbycia inwestycji</t>
  </si>
  <si>
    <t>Różnice kursowe dodatnie niezrealizowane npp</t>
  </si>
  <si>
    <t>Odsetki od kontrahentów za opóźnienia</t>
  </si>
  <si>
    <t xml:space="preserve">      750-0080-100</t>
  </si>
  <si>
    <t>Odsetki od kontrahentów za opóźnienia pozostałe</t>
  </si>
  <si>
    <t>23.10.2009-31.12.2010</t>
  </si>
  <si>
    <t xml:space="preserve">        255-010-100-105</t>
  </si>
  <si>
    <t>PROCAD</t>
  </si>
  <si>
    <t xml:space="preserve">        255-010-100-125</t>
  </si>
  <si>
    <t>SAGE SP. Z O.O.</t>
  </si>
  <si>
    <t xml:space="preserve">      255-010-900</t>
  </si>
  <si>
    <t>Rozrachunki dotyczące nabycia środków trwałych i wnip powiązani</t>
  </si>
  <si>
    <t xml:space="preserve">        255-010-900-5</t>
  </si>
  <si>
    <t xml:space="preserve">    255-030</t>
  </si>
  <si>
    <t>Zaliczki na zakup środków trwałych</t>
  </si>
  <si>
    <t xml:space="preserve">    255-040</t>
  </si>
  <si>
    <t>Zaliczki na zakup wartości niematerialnych i prawnych</t>
  </si>
  <si>
    <t>Rozrachunki z tytułu leasingu finansowego długoterminowe pozostałe</t>
  </si>
  <si>
    <t xml:space="preserve">        257-0010-100-001</t>
  </si>
  <si>
    <t>Umowa nr 21217</t>
  </si>
  <si>
    <t xml:space="preserve">          257-0010-100-001-001</t>
  </si>
  <si>
    <t>Kwota zobowiązania</t>
  </si>
  <si>
    <t>Rozrachunki z tytułu leasingu finansowego długoterminowe powiązani</t>
  </si>
  <si>
    <t xml:space="preserve">        257-0010-900-001</t>
  </si>
  <si>
    <t>Umowa nr ...</t>
  </si>
  <si>
    <t xml:space="preserve">          257-0010-900-001-001</t>
  </si>
  <si>
    <t>Rozrachunki z tytułu leasingu finansowego krótkoterminowe pozostałe</t>
  </si>
  <si>
    <t xml:space="preserve">        257-0020-100-001</t>
  </si>
  <si>
    <t xml:space="preserve">          257-0020-100-001-001</t>
  </si>
  <si>
    <t>Rozliczenie rat leasingowych (kapitał+odsetki) - konto techniczne do cit - księgowanie obustronne</t>
  </si>
  <si>
    <t xml:space="preserve">          257-0020-100-001-002</t>
  </si>
  <si>
    <t>Kwota zobowiązania - kapitał umowa nr 21217</t>
  </si>
  <si>
    <t xml:space="preserve">          257-0020-100-001-003</t>
  </si>
  <si>
    <t>Rozrachunki z tytułu wystawionych faktur</t>
  </si>
  <si>
    <t xml:space="preserve">            257-0020-100-001-003-123</t>
  </si>
  <si>
    <t>Rozrachunki z tytułu leasingu finansowego krótkoterminowe powiązani</t>
  </si>
  <si>
    <t xml:space="preserve">        257-0020-900-001</t>
  </si>
  <si>
    <t xml:space="preserve">          257-0020-900-001-001</t>
  </si>
  <si>
    <t>Rozliczenie rat leasingowych (kapitał+odsetki) - konto techniczne do cit</t>
  </si>
  <si>
    <t xml:space="preserve">          257-0020-900-001-002</t>
  </si>
  <si>
    <t>Kwota zobowiązania - kapitał umowa nr ...</t>
  </si>
  <si>
    <t>Należne dopłaty do kapitału</t>
  </si>
  <si>
    <t xml:space="preserve">      258-0020-001</t>
  </si>
  <si>
    <t>Telesto sp. z o.o.</t>
  </si>
  <si>
    <t xml:space="preserve">      258-0020-002</t>
  </si>
  <si>
    <t>Grupa-T</t>
  </si>
  <si>
    <t>Rozliczenie niedoborów i szkód</t>
  </si>
  <si>
    <t xml:space="preserve">    264-0010</t>
  </si>
  <si>
    <t>Rozliczenie niedoborów i szkód - aktywa obrotowe</t>
  </si>
  <si>
    <t xml:space="preserve">    264-0020</t>
  </si>
  <si>
    <t>Rozliczenie niedoborów i szkód - aktywa trwałe</t>
  </si>
  <si>
    <t>Rozliczenie nadwyżek</t>
  </si>
  <si>
    <t xml:space="preserve">    265-0010</t>
  </si>
  <si>
    <t>Rozliczenie nadwyżek - aktywa obrotowe</t>
  </si>
  <si>
    <t xml:space="preserve">    265-0020</t>
  </si>
  <si>
    <t>Rozliczenie nadwyżek - aktywa trwałe</t>
  </si>
  <si>
    <t>Należność z dnia ..</t>
  </si>
  <si>
    <t xml:space="preserve">      281-100-001</t>
  </si>
  <si>
    <t xml:space="preserve">    281-900</t>
  </si>
  <si>
    <t>Odpisy aktualizujące wartość należności zagranicznych handlowych powiązani</t>
  </si>
  <si>
    <t>Odpisy aktualizujące wartość należności z tytułu sprzedaży wierzytelności. akcji, udziałów</t>
  </si>
  <si>
    <t>Odpisy aktualizujące wartość należności z tytułu sprzedaży wierzytelności. akcji, udziałów pozostałe</t>
  </si>
  <si>
    <t>Odpisy aktualizujące wartość należności z tytułu sprzedaży wierzytelności. akcji, udziałów powiązani</t>
  </si>
  <si>
    <t>Należności warunkowe</t>
  </si>
  <si>
    <t xml:space="preserve">    291-0010</t>
  </si>
  <si>
    <t>Zobowiązania warunkowe</t>
  </si>
  <si>
    <t xml:space="preserve">    292-0010</t>
  </si>
  <si>
    <t>Rozliczenie zakupu usług</t>
  </si>
  <si>
    <t>Rozliczenie zakupu usług pozostałe</t>
  </si>
  <si>
    <t>Rozliczenie zakupu usług powiązani</t>
  </si>
  <si>
    <t>Rozliczenie zakupu towarów</t>
  </si>
  <si>
    <t>Rozliczenie zakupu towarów pozostałe</t>
  </si>
  <si>
    <t>Rozliczenie zakupu towarów powiązani</t>
  </si>
  <si>
    <t xml:space="preserve">    300-0030</t>
  </si>
  <si>
    <t>Rozliczenie zakupu materiałów</t>
  </si>
  <si>
    <t xml:space="preserve">      300-0030-100</t>
  </si>
  <si>
    <t>Rozliczenie zakupu materiałów pozostałe</t>
  </si>
  <si>
    <t xml:space="preserve">      300-0030-900</t>
  </si>
  <si>
    <t>Rozliczenie zakupu materiałów powiązani</t>
  </si>
  <si>
    <t xml:space="preserve">    300-0040</t>
  </si>
  <si>
    <t>Zwrot towaru - brak faktury korygującej</t>
  </si>
  <si>
    <t xml:space="preserve">      300-0040-100</t>
  </si>
  <si>
    <t>Zwrot towaru brak faktury korygującej pozostałe</t>
  </si>
  <si>
    <t xml:space="preserve">      300-0040-900</t>
  </si>
  <si>
    <t>Zwrot towaru brak faktury korygującej powiązani</t>
  </si>
  <si>
    <t xml:space="preserve">    300-0050</t>
  </si>
  <si>
    <t>Pozostałe rozliczenie zakupu</t>
  </si>
  <si>
    <t xml:space="preserve">      300-0050-100</t>
  </si>
  <si>
    <t>Pozostałe rozliczenie zakupu pozostałe</t>
  </si>
  <si>
    <t>Rozliczenia międzyokresowe kontraktów długoterminowych</t>
  </si>
  <si>
    <t xml:space="preserve">    641-0020</t>
  </si>
  <si>
    <t>Rozliczenia międzyokresowe bierne pozostałych kosztów operacyjnych</t>
  </si>
  <si>
    <t xml:space="preserve">    010-0041</t>
  </si>
  <si>
    <t>Środki transportu w leasingu</t>
  </si>
  <si>
    <t xml:space="preserve">    010-0100</t>
  </si>
  <si>
    <t>Zaliczki na środki trwałe - otrzymane faktury na zaliczki</t>
  </si>
  <si>
    <t>Zakończone prace rozwojowe</t>
  </si>
  <si>
    <t xml:space="preserve">    020-0030</t>
  </si>
  <si>
    <t xml:space="preserve">    020-0100</t>
  </si>
  <si>
    <t>Zaliczki na wartości niematerialne i prawne - otrzymane faktury na zaliczki</t>
  </si>
  <si>
    <t>Nieruchomości stanowiące inwestycje długoterminowe powiązani</t>
  </si>
  <si>
    <t xml:space="preserve">      030-0030-100</t>
  </si>
  <si>
    <t>Długoterminowe papiery wartościowe pozostałe</t>
  </si>
  <si>
    <t xml:space="preserve">      030-0030-900</t>
  </si>
  <si>
    <t>Długoterminowe papiery wartościowe powiązani</t>
  </si>
  <si>
    <t xml:space="preserve">    030-0050</t>
  </si>
  <si>
    <t>Pozostałe inwestycje długoterminowe</t>
  </si>
  <si>
    <t xml:space="preserve">      030-0050-100</t>
  </si>
  <si>
    <t>Pozostałe inwestycje długoterminowe pozostałe</t>
  </si>
  <si>
    <t xml:space="preserve">      030-0050-900</t>
  </si>
  <si>
    <t>Pozostałe inwestycje długoterminowe powiązani</t>
  </si>
  <si>
    <t xml:space="preserve">    070-0041</t>
  </si>
  <si>
    <t>Umorzenie środków transportu w leasingu</t>
  </si>
  <si>
    <t>Umorzenie zakończonych prac rozwojowych</t>
  </si>
  <si>
    <t xml:space="preserve">    075-0040</t>
  </si>
  <si>
    <t xml:space="preserve">      079-0030-100</t>
  </si>
  <si>
    <t>Aktualizacja wartości długoterminowych papierów wartościowych pozostałe</t>
  </si>
  <si>
    <t xml:space="preserve">      079-0030-900</t>
  </si>
  <si>
    <t>Aktualizacja wartości długoterminowych papierów wartościowych powiązani</t>
  </si>
  <si>
    <t xml:space="preserve">    079-0050</t>
  </si>
  <si>
    <t>Aktualizacja pozostałych inwestycji długoterminowych</t>
  </si>
  <si>
    <t xml:space="preserve">      079-0050-100</t>
  </si>
  <si>
    <t>Aktualizacja pozostałych inwestycji długoterminowych pozostałe</t>
  </si>
  <si>
    <t xml:space="preserve">      079-0050-900</t>
  </si>
  <si>
    <t>Aktualizacja pozostałych inwestycji długoterminowych powiązani</t>
  </si>
  <si>
    <t xml:space="preserve">      080-0010-001</t>
  </si>
  <si>
    <t>.....</t>
  </si>
  <si>
    <t xml:space="preserve">    080-0020</t>
  </si>
  <si>
    <t>Maszyny i urządzenia oczekujące na montaż</t>
  </si>
  <si>
    <t xml:space="preserve">      080-0020-001</t>
  </si>
  <si>
    <t>...</t>
  </si>
  <si>
    <t xml:space="preserve">    080-0100</t>
  </si>
  <si>
    <t>Zaliczki na środki trwałe w budowie - otrzymane faktury na zaliczki</t>
  </si>
  <si>
    <t>Środki trwałe w likwidacji</t>
  </si>
  <si>
    <t xml:space="preserve">    091-0010</t>
  </si>
  <si>
    <t>Środki trwałe dzierżawione</t>
  </si>
  <si>
    <t xml:space="preserve">    092-0010</t>
  </si>
  <si>
    <t>Środki trwałe obce</t>
  </si>
  <si>
    <t xml:space="preserve">    093-0010</t>
  </si>
  <si>
    <t>Środki trwałe oddane w leasing</t>
  </si>
  <si>
    <t xml:space="preserve">    095-0010</t>
  </si>
  <si>
    <t xml:space="preserve">    100-020</t>
  </si>
  <si>
    <t>Kasa zagranicznych środków pieniężnych</t>
  </si>
  <si>
    <t>Rozliczenie nkup kilometrówki</t>
  </si>
  <si>
    <t xml:space="preserve">    111-001</t>
  </si>
  <si>
    <t>WN 1191A - najem od Telesto sp. z o.o.</t>
  </si>
  <si>
    <t xml:space="preserve">    111-002</t>
  </si>
  <si>
    <t>WS 45521 - najem od Auto-Podlasie</t>
  </si>
  <si>
    <t xml:space="preserve">    111-003</t>
  </si>
  <si>
    <t>WS 26285 - najem od Małgorzata Baran</t>
  </si>
  <si>
    <t xml:space="preserve">    111-004</t>
  </si>
  <si>
    <t>WOT 9T15 - leasing umowa 21217</t>
  </si>
  <si>
    <t xml:space="preserve">    111-005</t>
  </si>
  <si>
    <t>WI 3168J - refaktura leasing telesto</t>
  </si>
  <si>
    <t xml:space="preserve">    111-006</t>
  </si>
  <si>
    <t>WI 3169J - refaktura leasing telesto</t>
  </si>
  <si>
    <t xml:space="preserve">    111-007</t>
  </si>
  <si>
    <t>WN 1509A - najem od Grupy-T</t>
  </si>
  <si>
    <t>Raiffeisen Bank PLN</t>
  </si>
  <si>
    <t>Raiffeisen Bank PLN płace</t>
  </si>
  <si>
    <t>Udziały i akcje krótkoterminowe powiązane</t>
  </si>
  <si>
    <t xml:space="preserve">      150-0020-100</t>
  </si>
  <si>
    <t>Inne krótkoterminowe papiery wartościowe pozostałe</t>
  </si>
  <si>
    <t xml:space="preserve">      150-0020-900</t>
  </si>
  <si>
    <t>Inne krótkoterminowe papiery wartościowe powiązani</t>
  </si>
  <si>
    <t xml:space="preserve">      150-0040-100</t>
  </si>
  <si>
    <t>Udziały i akcje własne do zbycia pozostałe</t>
  </si>
  <si>
    <t xml:space="preserve">      150-0040-900</t>
  </si>
  <si>
    <t>Udziały i akcje własne do zbycia powiązani</t>
  </si>
  <si>
    <t xml:space="preserve">    150-0050</t>
  </si>
  <si>
    <t>Pozostałe krótkoterminowe aktywa finansowe</t>
  </si>
  <si>
    <t xml:space="preserve">      150-0050-100</t>
  </si>
  <si>
    <t>Pozostałe krótkoterminowe aktywa finansowe pozostałe</t>
  </si>
  <si>
    <t xml:space="preserve">      150-0050-900</t>
  </si>
  <si>
    <t>Pozostałe krótkoterminowe aktywa finansowe powiązani</t>
  </si>
  <si>
    <t>Aktualizacja wartości pożyczek krótkoterminowych</t>
  </si>
  <si>
    <t>Aktualizacja wartości pożyczek krótkoterminowych pozostali</t>
  </si>
  <si>
    <t xml:space="preserve">    151-0050</t>
  </si>
  <si>
    <t>Aktualizacja pozostałych krótkoterminowych aktywów finansowych</t>
  </si>
  <si>
    <t xml:space="preserve">      151-0050-100</t>
  </si>
  <si>
    <t>Aktualizacja pozostałych krótkoterminowych aktywów finansowych pozostałe</t>
  </si>
  <si>
    <t xml:space="preserve">      151-0050-900</t>
  </si>
  <si>
    <t>Aktualizacja pozostałych krótkoterminowych atywów finansowych powiązani</t>
  </si>
  <si>
    <t xml:space="preserve">      200-100-28</t>
  </si>
  <si>
    <t>xxxxxxxxxx d.Sita</t>
  </si>
  <si>
    <t xml:space="preserve">      200-100-64</t>
  </si>
  <si>
    <t>SITA RADOM Sp. z o.o.</t>
  </si>
  <si>
    <t xml:space="preserve">      200-100-116</t>
  </si>
  <si>
    <t>ELEKTROWNIA RYBNIK S.A.</t>
  </si>
  <si>
    <t xml:space="preserve">      200-100-133</t>
  </si>
  <si>
    <t>KOMPANIA WĘGLOWA  S.A.</t>
  </si>
  <si>
    <t xml:space="preserve">      200-100-143</t>
  </si>
  <si>
    <t>EC WYBRZEŻE S.A.</t>
  </si>
  <si>
    <t xml:space="preserve">      200-100-144</t>
  </si>
  <si>
    <t>Ecol</t>
  </si>
  <si>
    <t xml:space="preserve">      200-100-146</t>
  </si>
  <si>
    <t>FAMUR  S.A.</t>
  </si>
  <si>
    <t xml:space="preserve">      200-100-158</t>
  </si>
  <si>
    <t>Południowy Koncern Węglowy S.A.</t>
  </si>
  <si>
    <t xml:space="preserve">      200-100-169</t>
  </si>
  <si>
    <t>Projekt nr 1 Elektrownia Rybnik nr zam. PL/1201/2009</t>
  </si>
  <si>
    <t xml:space="preserve">    501-002</t>
  </si>
  <si>
    <t>Projekt nr 2 Mostostal Zabrze nr zam. PL/1202/2009</t>
  </si>
  <si>
    <t>PPO LEASING</t>
  </si>
  <si>
    <t xml:space="preserve">    501-003</t>
  </si>
  <si>
    <t>Projekt nr 3 SITA RADOM nr zam. PL/1203/2009</t>
  </si>
  <si>
    <t xml:space="preserve">    501-004</t>
  </si>
  <si>
    <t>Projekt nr 4 KWK Bogdanka nr zam. PL/1204/2009</t>
  </si>
  <si>
    <t xml:space="preserve">    501-005</t>
  </si>
  <si>
    <t>Projekt nr 5 Huta Głogów nr zam. PL/1205/2009</t>
  </si>
  <si>
    <t xml:space="preserve">    501-006</t>
  </si>
  <si>
    <t>Projekt nr 6 EC Wybrzeże</t>
  </si>
  <si>
    <t xml:space="preserve">    501-007</t>
  </si>
  <si>
    <t>Projekt nr 7 Gdańsk</t>
  </si>
  <si>
    <t xml:space="preserve">    501-008</t>
  </si>
  <si>
    <t>Projekt nr 8 Czechnica/Bełchatów</t>
  </si>
  <si>
    <t xml:space="preserve">    501-009</t>
  </si>
  <si>
    <t>Projekt nr 9 RAV</t>
  </si>
  <si>
    <t xml:space="preserve">    501-010</t>
  </si>
  <si>
    <t>Projekt nr 10 Siersza</t>
  </si>
  <si>
    <t xml:space="preserve">    501-011</t>
  </si>
  <si>
    <t>Projekt nr 11 KWK Halemba</t>
  </si>
  <si>
    <t xml:space="preserve">    501-012</t>
  </si>
  <si>
    <t>Projekt nr 12 EC Bełchatów</t>
  </si>
  <si>
    <t xml:space="preserve">    501-013</t>
  </si>
  <si>
    <t>Projekt nr 13 UKRAINA</t>
  </si>
  <si>
    <t xml:space="preserve">    501-014</t>
  </si>
  <si>
    <t>Projekt nr 14 EC Wybrzeże rozbudowa</t>
  </si>
  <si>
    <t xml:space="preserve">    501-015</t>
  </si>
  <si>
    <t>Projekt nr 15 Linter</t>
  </si>
  <si>
    <t xml:space="preserve">    501-016</t>
  </si>
  <si>
    <t>Projekt nr 16 EC Wybrzeże</t>
  </si>
  <si>
    <t xml:space="preserve">    501-017</t>
  </si>
  <si>
    <t>Projekt nr 17 KWK Ziemowit</t>
  </si>
  <si>
    <t xml:space="preserve">    501-018</t>
  </si>
  <si>
    <t>Projekt nr 18 Australia -NIE KSIĘGOWAĆ TOWAR</t>
  </si>
  <si>
    <t xml:space="preserve">    501-019</t>
  </si>
  <si>
    <t>Projekt nr 19 Kotłownia Petrobaltic</t>
  </si>
  <si>
    <t xml:space="preserve">    501-020</t>
  </si>
  <si>
    <t>Projekt nr 20 EC Bydgoszcz</t>
  </si>
  <si>
    <t xml:space="preserve">    501-999</t>
  </si>
  <si>
    <t>Konto techniczne projekty -magazyn</t>
  </si>
  <si>
    <t>Serwis odpłatny</t>
  </si>
  <si>
    <t>Serwis gwarancyjny</t>
  </si>
  <si>
    <t>Serwis instalacji przejętych od Telesto Sp. z o.o.</t>
  </si>
  <si>
    <t>Administrowanie</t>
  </si>
  <si>
    <t>Opieka nad dotychczasowymi klientami</t>
  </si>
  <si>
    <t>Poszukiwanie klientów</t>
  </si>
  <si>
    <t>Projekty koszty sprzedaży i zarządu</t>
  </si>
  <si>
    <t xml:space="preserve">    511-001</t>
  </si>
  <si>
    <t>Projekt nr 1 Elektrownia Rybnik</t>
  </si>
  <si>
    <t xml:space="preserve">    511-002</t>
  </si>
  <si>
    <t>Projekt nr 2</t>
  </si>
  <si>
    <t xml:space="preserve">    511-003</t>
  </si>
  <si>
    <t>Projekt nr 3</t>
  </si>
  <si>
    <t xml:space="preserve">    511-004</t>
  </si>
  <si>
    <t>Projekt nr 4</t>
  </si>
  <si>
    <t xml:space="preserve">    511-005</t>
  </si>
  <si>
    <t>Projekt nr 5</t>
  </si>
  <si>
    <t xml:space="preserve">    511-006</t>
  </si>
  <si>
    <t>Projekt nr 6</t>
  </si>
  <si>
    <t xml:space="preserve">    511-007</t>
  </si>
  <si>
    <t>Projekt nr 7</t>
  </si>
  <si>
    <t>Ujemna wartość firmy</t>
  </si>
  <si>
    <t xml:space="preserve">       w tym: od jednostek powiązanych</t>
  </si>
  <si>
    <t>Zysk (strata) ze sprzedaży</t>
  </si>
  <si>
    <t>G</t>
  </si>
  <si>
    <t>Zysk ze zbycia niefinansowych aktywów trwałych</t>
  </si>
  <si>
    <t>Inne przychody operacyjne</t>
  </si>
  <si>
    <t>H</t>
  </si>
  <si>
    <t>Strata ze zbycia niefinansowych aktywów trwałych</t>
  </si>
  <si>
    <t>Inne koszty operacyjne</t>
  </si>
  <si>
    <t>długot</t>
  </si>
  <si>
    <t xml:space="preserve">    511-008</t>
  </si>
  <si>
    <t>Projekt nr 8</t>
  </si>
  <si>
    <t xml:space="preserve">    511-009</t>
  </si>
  <si>
    <t>Projekt nr 9</t>
  </si>
  <si>
    <t xml:space="preserve">    511-010</t>
  </si>
  <si>
    <t>Projekt nr 10</t>
  </si>
  <si>
    <t xml:space="preserve">    511-011</t>
  </si>
  <si>
    <t>Projekt nr 11</t>
  </si>
  <si>
    <t xml:space="preserve">    511-012</t>
  </si>
  <si>
    <t>Projekt nr 12</t>
  </si>
  <si>
    <t xml:space="preserve">    511-013</t>
  </si>
  <si>
    <t>Projekt nr 13</t>
  </si>
  <si>
    <t xml:space="preserve">    511-014</t>
  </si>
  <si>
    <t>Projekt nr 14</t>
  </si>
  <si>
    <t xml:space="preserve">    511-015</t>
  </si>
  <si>
    <t>Projekt nr 15</t>
  </si>
  <si>
    <t xml:space="preserve">    511-016</t>
  </si>
  <si>
    <t>Projekt nr 16</t>
  </si>
  <si>
    <t xml:space="preserve">    511-017</t>
  </si>
  <si>
    <t>Projekt nr 17</t>
  </si>
  <si>
    <t xml:space="preserve">    511-018</t>
  </si>
  <si>
    <t>Projekt nr 18</t>
  </si>
  <si>
    <t xml:space="preserve">    511-019</t>
  </si>
  <si>
    <t>Projekt nr 19</t>
  </si>
  <si>
    <t xml:space="preserve">    511-020</t>
  </si>
  <si>
    <t>Projekt nr 20</t>
  </si>
  <si>
    <t xml:space="preserve">    511-021</t>
  </si>
  <si>
    <t>Projekt nr 21</t>
  </si>
  <si>
    <t xml:space="preserve">    580-001</t>
  </si>
  <si>
    <t>Rozliczenie kosztów - projekt nr 1</t>
  </si>
  <si>
    <t xml:space="preserve">    580-002</t>
  </si>
  <si>
    <t>Rozliczenie kosztów - projekt nr 2</t>
  </si>
  <si>
    <t xml:space="preserve">    580-003</t>
  </si>
  <si>
    <t>Rozliczenie kosztów - projekt nr 3</t>
  </si>
  <si>
    <t xml:space="preserve">    580-004</t>
  </si>
  <si>
    <t>Rozliczenie kosztów - projekt nr 4</t>
  </si>
  <si>
    <t xml:space="preserve">    580-005</t>
  </si>
  <si>
    <t>Rozliczenie kosztów - projekt nr 5</t>
  </si>
  <si>
    <t xml:space="preserve">    580-006</t>
  </si>
  <si>
    <t>Rozliczenie kosztów - projekt nr 6</t>
  </si>
  <si>
    <t xml:space="preserve">    580-007</t>
  </si>
  <si>
    <t>Rozliczenie kosztów-projekt nr 7</t>
  </si>
  <si>
    <t xml:space="preserve">    580-008</t>
  </si>
  <si>
    <t>Rozliczenie kosztów-projekt nr 8</t>
  </si>
  <si>
    <t xml:space="preserve">    580-009</t>
  </si>
  <si>
    <t>Rozliczenie kosztów - projekt nr 9</t>
  </si>
  <si>
    <t xml:space="preserve">    580-010</t>
  </si>
  <si>
    <t>Rozliczenie kosztów - projekt nr 10</t>
  </si>
  <si>
    <t xml:space="preserve">    580-011</t>
  </si>
  <si>
    <t>Rozliczenie kosztów - projekt nr 11</t>
  </si>
  <si>
    <t xml:space="preserve">    580-012</t>
  </si>
  <si>
    <t>Rozliczenie kosztów - projekt nr 12</t>
  </si>
  <si>
    <t xml:space="preserve">    580-013</t>
  </si>
  <si>
    <t>Rozliczenie kosztów-projekt nr 13</t>
  </si>
  <si>
    <t xml:space="preserve">    580-014</t>
  </si>
  <si>
    <t>Rozliczenie kosztów-projekt nr 14</t>
  </si>
  <si>
    <t xml:space="preserve">    580-015</t>
  </si>
  <si>
    <t>Rozliczenie kosztów - projekt nr 15</t>
  </si>
  <si>
    <t xml:space="preserve">    580-016</t>
  </si>
  <si>
    <t>Rozliczenie kosztów -projekt nr 16</t>
  </si>
  <si>
    <t xml:space="preserve">    580-017</t>
  </si>
  <si>
    <t>Rozliczenie kosztów - projekt nr 17</t>
  </si>
  <si>
    <t xml:space="preserve">    580-019</t>
  </si>
  <si>
    <t>Rozliczenie kosztów - projekt nr 19</t>
  </si>
  <si>
    <t xml:space="preserve">    580-999</t>
  </si>
  <si>
    <t>Konto techniczne projekty-magazyn</t>
  </si>
  <si>
    <t>Serwis odpłatny Telesto sp. z o.o.</t>
  </si>
  <si>
    <t>Wyroby gotowe</t>
  </si>
  <si>
    <t>Półfabrykaty</t>
  </si>
  <si>
    <t>Produkcja w toku</t>
  </si>
  <si>
    <t xml:space="preserve">    603-001</t>
  </si>
  <si>
    <t>Projekt nr 1</t>
  </si>
  <si>
    <t xml:space="preserve">    603-002</t>
  </si>
  <si>
    <t xml:space="preserve">    603-003</t>
  </si>
  <si>
    <t xml:space="preserve">    603-004</t>
  </si>
  <si>
    <t xml:space="preserve">    603-005</t>
  </si>
  <si>
    <t xml:space="preserve">    603-006</t>
  </si>
  <si>
    <t xml:space="preserve">    603-007</t>
  </si>
  <si>
    <t xml:space="preserve">    603-008</t>
  </si>
  <si>
    <t xml:space="preserve">    603-009</t>
  </si>
  <si>
    <t xml:space="preserve">    603-010</t>
  </si>
  <si>
    <t xml:space="preserve">    603-011</t>
  </si>
  <si>
    <t xml:space="preserve">    603-012</t>
  </si>
  <si>
    <t xml:space="preserve">    603-013</t>
  </si>
  <si>
    <t xml:space="preserve">    603-014</t>
  </si>
  <si>
    <t xml:space="preserve">    603-015</t>
  </si>
  <si>
    <t xml:space="preserve">    603-016</t>
  </si>
  <si>
    <t xml:space="preserve">    603-017</t>
  </si>
  <si>
    <t xml:space="preserve">    603-018</t>
  </si>
  <si>
    <t xml:space="preserve">    603-019</t>
  </si>
  <si>
    <t xml:space="preserve">    603-020</t>
  </si>
  <si>
    <t xml:space="preserve">    603-999</t>
  </si>
  <si>
    <t>Produkcja w toku - magazyn</t>
  </si>
  <si>
    <t>Odchylenia produkty</t>
  </si>
  <si>
    <t>Odchylenia półfabrykaty</t>
  </si>
  <si>
    <t>Zaliczki zapłacone - otrzymane faktury zaliczkowe</t>
  </si>
  <si>
    <t xml:space="preserve">    640-0070</t>
  </si>
  <si>
    <t>Koszty niezakończonych prac rozwojowych</t>
  </si>
  <si>
    <t xml:space="preserve">    640-0080</t>
  </si>
  <si>
    <t>Koszty remontów środków trwałych rozliczane w czasie</t>
  </si>
  <si>
    <t xml:space="preserve">    640-0090</t>
  </si>
  <si>
    <t xml:space="preserve">      641-0010-001</t>
  </si>
  <si>
    <t>Rezerwy na naprawy gwarancyjne</t>
  </si>
  <si>
    <t xml:space="preserve">      641-0030-001</t>
  </si>
  <si>
    <t>Projekt nr 1 Rybnik do 12.2010</t>
  </si>
  <si>
    <t xml:space="preserve">      641-0030-007</t>
  </si>
  <si>
    <t xml:space="preserve">      641-0030-009</t>
  </si>
  <si>
    <t xml:space="preserve">      641-0030-010</t>
  </si>
  <si>
    <t xml:space="preserve">      641-0030-012</t>
  </si>
  <si>
    <t xml:space="preserve">      641-0030-014</t>
  </si>
  <si>
    <t>Projekt nr 14 Safari</t>
  </si>
  <si>
    <t xml:space="preserve">      641-0030-016</t>
  </si>
  <si>
    <t xml:space="preserve">    641-0040</t>
  </si>
  <si>
    <t xml:space="preserve">                                                                                                              Pozostałe obowiązkowe zmniejszenia zysku (zwiększenia straty)</t>
  </si>
  <si>
    <t>Niezafakturowane usługi dot. projektów</t>
  </si>
  <si>
    <t xml:space="preserve">      641-0040-001</t>
  </si>
  <si>
    <t>Rezerwy projekt nr 1 EC Rybnik</t>
  </si>
  <si>
    <t xml:space="preserve">      641-0040-002</t>
  </si>
  <si>
    <t>Rezerwy projekt nr 2 Mostostal Zabrze</t>
  </si>
  <si>
    <t xml:space="preserve">    641-0050</t>
  </si>
  <si>
    <t>Rezerwy na bonusy</t>
  </si>
  <si>
    <t xml:space="preserve">      641-0050-001</t>
  </si>
  <si>
    <t>Projekt nr 1 Rybnik</t>
  </si>
  <si>
    <t xml:space="preserve">      641-0050-002</t>
  </si>
  <si>
    <t>Projekt nr 2 Połaniec</t>
  </si>
  <si>
    <t xml:space="preserve">      641-0050-003</t>
  </si>
  <si>
    <t>Projekt nr 3 SITA Radom</t>
  </si>
  <si>
    <t xml:space="preserve">      641-0050-007</t>
  </si>
  <si>
    <t xml:space="preserve">      641-0050-008</t>
  </si>
  <si>
    <t>Projekt nr 8 Czechnica</t>
  </si>
  <si>
    <t xml:space="preserve">      641-0050-009</t>
  </si>
  <si>
    <t xml:space="preserve">      641-0050-010</t>
  </si>
  <si>
    <t xml:space="preserve">      641-0050-011</t>
  </si>
  <si>
    <t xml:space="preserve">      641-0050-012</t>
  </si>
  <si>
    <t xml:space="preserve">    641-0060</t>
  </si>
  <si>
    <t>Niezafakturowane zużycie dot.projektów</t>
  </si>
  <si>
    <t xml:space="preserve">      641-0060-001</t>
  </si>
  <si>
    <t xml:space="preserve">      641-0060-003</t>
  </si>
  <si>
    <t>Rezerwy projekt nr 3 SITA RADOM</t>
  </si>
  <si>
    <t xml:space="preserve">      644-0010-002</t>
  </si>
  <si>
    <t xml:space="preserve">      644-0010-003</t>
  </si>
  <si>
    <t xml:space="preserve">      644-0010-008</t>
  </si>
  <si>
    <t xml:space="preserve">      644-0010-011</t>
  </si>
  <si>
    <t xml:space="preserve">      644-0010-015</t>
  </si>
  <si>
    <t xml:space="preserve">      644-0010-017</t>
  </si>
  <si>
    <t xml:space="preserve">      650-0010-001</t>
  </si>
  <si>
    <t>Pożyczka/kredyt z dnia ...</t>
  </si>
  <si>
    <t>Rozliczenia międzyokresowe pozostałych kosztów operacyjnych - krótkoterminowe</t>
  </si>
  <si>
    <t xml:space="preserve">    700-0010</t>
  </si>
  <si>
    <t>Sprzedaż usług serwisowych</t>
  </si>
  <si>
    <t xml:space="preserve">      700-0010-100</t>
  </si>
  <si>
    <t>Sprzedaż usług serwisowych pozostałe</t>
  </si>
  <si>
    <t xml:space="preserve">      700-0010-900</t>
  </si>
  <si>
    <t>Sprzedaż usług serwisowych powiązani</t>
  </si>
  <si>
    <t xml:space="preserve">    700-0020</t>
  </si>
  <si>
    <t>Sprzedaż innych usług</t>
  </si>
  <si>
    <t xml:space="preserve">      700-0020-100</t>
  </si>
  <si>
    <t>Sprzedaż innych usług pozostałe</t>
  </si>
  <si>
    <t xml:space="preserve">      700-0020-900</t>
  </si>
  <si>
    <t>Sprzedaż innych usług powiązani</t>
  </si>
  <si>
    <t>Sprzedaż wyrobów</t>
  </si>
  <si>
    <t xml:space="preserve">    701-100</t>
  </si>
  <si>
    <t>Sprzedaż wyrobów pozostałe</t>
  </si>
  <si>
    <t xml:space="preserve">    701-900</t>
  </si>
  <si>
    <t>Sprzedaż wyrobów powiązani</t>
  </si>
  <si>
    <t>Sprzedaż usług - skonta</t>
  </si>
  <si>
    <t xml:space="preserve">    709-0010</t>
  </si>
  <si>
    <t>Sprzedaż usług serwisowych-skonta</t>
  </si>
  <si>
    <t xml:space="preserve">      709-0010-100</t>
  </si>
  <si>
    <t>Sprzedaż usług serwisowych pozostałe - skonta</t>
  </si>
  <si>
    <t xml:space="preserve">      709-0010-900</t>
  </si>
  <si>
    <t>01.01.2012-31.12.2012</t>
  </si>
  <si>
    <t xml:space="preserve">      201-100-120</t>
  </si>
  <si>
    <t xml:space="preserve">      201-100-121</t>
  </si>
  <si>
    <t xml:space="preserve">      201-100-122</t>
  </si>
  <si>
    <t>AUTO TIM</t>
  </si>
  <si>
    <t xml:space="preserve">      201-100-123</t>
  </si>
  <si>
    <t>POLKOMTEL SA</t>
  </si>
  <si>
    <t xml:space="preserve">      201-100-124</t>
  </si>
  <si>
    <t xml:space="preserve">      201-100-126</t>
  </si>
  <si>
    <t xml:space="preserve">      201-100-130</t>
  </si>
  <si>
    <t xml:space="preserve">      201-100-131</t>
  </si>
  <si>
    <t xml:space="preserve">      201-100-132</t>
  </si>
  <si>
    <t xml:space="preserve">      201-100-137</t>
  </si>
  <si>
    <t xml:space="preserve">      205-0020-100</t>
  </si>
  <si>
    <t>Zobowiązania wekslowe krajowe pozostałe</t>
  </si>
  <si>
    <t xml:space="preserve">      205-0020-900</t>
  </si>
  <si>
    <t>Zobowiązania wekslowe krajowe powiązani</t>
  </si>
  <si>
    <t xml:space="preserve">    206-0020</t>
  </si>
  <si>
    <t>Zobowiązania wekslowe zagraniczne</t>
  </si>
  <si>
    <t>Należności z tytułu dostaw i usług dochodzone na drodze sądowej</t>
  </si>
  <si>
    <t xml:space="preserve">      220-0010-001</t>
  </si>
  <si>
    <t>Podatek dochodowy firmy</t>
  </si>
  <si>
    <t xml:space="preserve">      220-0010-002</t>
  </si>
  <si>
    <t>Podatek dochodowy od dywidend</t>
  </si>
  <si>
    <t xml:space="preserve">      220-0010-003</t>
  </si>
  <si>
    <t xml:space="preserve">      220-0020-002</t>
  </si>
  <si>
    <t>Podatek dochodowy od odsetek</t>
  </si>
  <si>
    <t xml:space="preserve">    221-0010</t>
  </si>
  <si>
    <t>Vat naliczony styczeń</t>
  </si>
  <si>
    <t xml:space="preserve">    221-0020</t>
  </si>
  <si>
    <t>Vat naliczony luty</t>
  </si>
  <si>
    <t xml:space="preserve">    221-0030</t>
  </si>
  <si>
    <t>Vat naliczony marzec</t>
  </si>
  <si>
    <t xml:space="preserve">    221-0040</t>
  </si>
  <si>
    <t>Vat naliczony kwiecień</t>
  </si>
  <si>
    <t xml:space="preserve">    221-0050</t>
  </si>
  <si>
    <t>Vat naliczony maj</t>
  </si>
  <si>
    <t xml:space="preserve">    221-0060</t>
  </si>
  <si>
    <t>Vat naliczony czerwiec</t>
  </si>
  <si>
    <t xml:space="preserve">    221-0070</t>
  </si>
  <si>
    <t>Vat naliczony lipiec</t>
  </si>
  <si>
    <t xml:space="preserve">    221-0080</t>
  </si>
  <si>
    <t>Vat naliczony sierpień</t>
  </si>
  <si>
    <t xml:space="preserve">    221-0090</t>
  </si>
  <si>
    <t>Vat naliczony wrzesień</t>
  </si>
  <si>
    <t xml:space="preserve">    221-0100</t>
  </si>
  <si>
    <t>Vat naliczony pażdziernik</t>
  </si>
  <si>
    <t xml:space="preserve">    221-0110</t>
  </si>
  <si>
    <t>Vat naliczony listopad</t>
  </si>
  <si>
    <t xml:space="preserve">    221-0120</t>
  </si>
  <si>
    <t>Vat naliczony grudzień</t>
  </si>
  <si>
    <t xml:space="preserve">    222-0010</t>
  </si>
  <si>
    <t>Vat należny styczeń</t>
  </si>
  <si>
    <t xml:space="preserve">    222-0020</t>
  </si>
  <si>
    <t>Vat należny luty</t>
  </si>
  <si>
    <t xml:space="preserve">    222-0030</t>
  </si>
  <si>
    <t>Vat należny marzec</t>
  </si>
  <si>
    <t xml:space="preserve">    222-0040</t>
  </si>
  <si>
    <t>Vat należny kwiecień</t>
  </si>
  <si>
    <t xml:space="preserve">    222-0050</t>
  </si>
  <si>
    <t>Vat należny maj</t>
  </si>
  <si>
    <t xml:space="preserve">    222-0060</t>
  </si>
  <si>
    <t>Vat należny czerwiec</t>
  </si>
  <si>
    <t xml:space="preserve">    222-0070</t>
  </si>
  <si>
    <t>Vat należny lipiec</t>
  </si>
  <si>
    <t xml:space="preserve">    222-0080</t>
  </si>
  <si>
    <t>Vat należny sierpień</t>
  </si>
  <si>
    <t xml:space="preserve">    222-0090</t>
  </si>
  <si>
    <t>Vat należny wrzesień</t>
  </si>
  <si>
    <t xml:space="preserve">    222-0100</t>
  </si>
  <si>
    <t>Vat należny pażdziernik</t>
  </si>
  <si>
    <t xml:space="preserve">    222-0110</t>
  </si>
  <si>
    <t>Vat należny listopad</t>
  </si>
  <si>
    <t xml:space="preserve">    222-0120</t>
  </si>
  <si>
    <t>Vat należny grudzień</t>
  </si>
  <si>
    <t xml:space="preserve">    223-0010</t>
  </si>
  <si>
    <t>Rozliczenie VAT za miesiąc</t>
  </si>
  <si>
    <t xml:space="preserve">    223-0030</t>
  </si>
  <si>
    <t>VAT do rozliczenia w następnym okresie</t>
  </si>
  <si>
    <t xml:space="preserve">    229-0010</t>
  </si>
  <si>
    <t xml:space="preserve">    230-0010</t>
  </si>
  <si>
    <t xml:space="preserve">    230-0020</t>
  </si>
  <si>
    <t xml:space="preserve">    230-0030</t>
  </si>
  <si>
    <t>Łada Anna</t>
  </si>
  <si>
    <t xml:space="preserve">    239-0010</t>
  </si>
  <si>
    <t xml:space="preserve">    241-0010</t>
  </si>
  <si>
    <t>PTU</t>
  </si>
  <si>
    <t>Bartosz Radziszewski</t>
  </si>
  <si>
    <t>techem</t>
  </si>
  <si>
    <t>tec-park poż+udz</t>
  </si>
  <si>
    <t>awr</t>
  </si>
  <si>
    <t>Aktualizacja krótkoterminowych papierów wartościowych</t>
  </si>
  <si>
    <t xml:space="preserve">    151-0030</t>
  </si>
  <si>
    <t xml:space="preserve">      151-0030-100</t>
  </si>
  <si>
    <t xml:space="preserve">      151-0030-900</t>
  </si>
  <si>
    <t>Aktualizacja wartości pożyczek krótkoterminowych powiązani</t>
  </si>
  <si>
    <t>Rozrachunki z odbiorcami z tytułu dostaw i usług</t>
  </si>
  <si>
    <t xml:space="preserve">    200-100</t>
  </si>
  <si>
    <t>Rozrachunki z odbiorcami z tytułu dostaw i usług pozostałe</t>
  </si>
  <si>
    <t xml:space="preserve">    200-900</t>
  </si>
  <si>
    <t>Rozrachunki z odbiorcami z tytułu dostaw i usług powiązani</t>
  </si>
  <si>
    <t>TELESTO SP. Z O.O.</t>
  </si>
  <si>
    <t>Rozrachunki z dostawcami z tytułu dostaw i usług</t>
  </si>
  <si>
    <t xml:space="preserve">    201-100</t>
  </si>
  <si>
    <t>Rozrachunki z dostawcami z tytułu dostaw i usług pozostałe</t>
  </si>
  <si>
    <t xml:space="preserve">      201-100-4</t>
  </si>
  <si>
    <t xml:space="preserve">      201-100-110</t>
  </si>
  <si>
    <t xml:space="preserve">      201-100-129</t>
  </si>
  <si>
    <t xml:space="preserve">      201-100-136</t>
  </si>
  <si>
    <t>Rozrachunki z odbiorcami zagranicznymi z tytułu dostaw i usług</t>
  </si>
  <si>
    <t xml:space="preserve">    202-100</t>
  </si>
  <si>
    <t>Rozrachunki z odbiorcami zagranicznymi z tytułu dostaw i usług pozostałe</t>
  </si>
  <si>
    <t>Zaliczki w rozrachunkach z kontrahentami krajowymi  i zobowiązania wekslowe</t>
  </si>
  <si>
    <t xml:space="preserve">    409-0030</t>
  </si>
  <si>
    <t>Koszty reklamy</t>
  </si>
  <si>
    <t xml:space="preserve">    409-0040</t>
  </si>
  <si>
    <t>Podróże krajowe</t>
  </si>
  <si>
    <t xml:space="preserve">    409-0050</t>
  </si>
  <si>
    <t>Podróże zagraniczne</t>
  </si>
  <si>
    <t xml:space="preserve">    409-0060</t>
  </si>
  <si>
    <t>Rozliczenie kosztów</t>
  </si>
  <si>
    <t xml:space="preserve">    490-0010</t>
  </si>
  <si>
    <t>Czynsze. dzierżawy</t>
  </si>
  <si>
    <t xml:space="preserve">    490-0020</t>
  </si>
  <si>
    <t>Ubezpieczenia majątkowe</t>
  </si>
  <si>
    <t xml:space="preserve">    490-0030</t>
  </si>
  <si>
    <t>Inne ubezpieczenia</t>
  </si>
  <si>
    <t xml:space="preserve">    490-0040</t>
  </si>
  <si>
    <t>Prenumeraty</t>
  </si>
  <si>
    <t>Koszty następnego roku</t>
  </si>
  <si>
    <t>Sprzedaż usług</t>
  </si>
  <si>
    <t xml:space="preserve">    730-900</t>
  </si>
  <si>
    <t xml:space="preserve">    750-0010</t>
  </si>
  <si>
    <t xml:space="preserve">    750-0020</t>
  </si>
  <si>
    <t xml:space="preserve">      750-0020-100</t>
  </si>
  <si>
    <t>Dywidendy i udziały w zyskach pozostałe</t>
  </si>
  <si>
    <t xml:space="preserve">      750-0020-900</t>
  </si>
  <si>
    <t>Dywidendy i udziały w zyskach powiązani</t>
  </si>
  <si>
    <t xml:space="preserve">    750-0030</t>
  </si>
  <si>
    <t>Odsetki od pożyczek udzielonych</t>
  </si>
  <si>
    <t xml:space="preserve">      750-0030-100</t>
  </si>
  <si>
    <t>Odsetki od pożyczek udzielonych pozostałe</t>
  </si>
  <si>
    <t xml:space="preserve">      750-0030-900</t>
  </si>
  <si>
    <t>Odsetki od pożyczek udzielonych powiązani</t>
  </si>
  <si>
    <t xml:space="preserve">    750-0040</t>
  </si>
  <si>
    <t xml:space="preserve">    750-0050</t>
  </si>
  <si>
    <t>Odsetki od rachunków bankowych</t>
  </si>
  <si>
    <t xml:space="preserve">    750-0060</t>
  </si>
  <si>
    <t xml:space="preserve">    750-0070</t>
  </si>
  <si>
    <t xml:space="preserve">    750-0080</t>
  </si>
  <si>
    <t xml:space="preserve">      750-0080-900</t>
  </si>
  <si>
    <t xml:space="preserve">    750-0090</t>
  </si>
  <si>
    <t>Różnice kursowe dodatnie zrealizowane</t>
  </si>
  <si>
    <t xml:space="preserve">    751-0010</t>
  </si>
  <si>
    <t xml:space="preserve">    751-0020</t>
  </si>
  <si>
    <t xml:space="preserve">    751-0030</t>
  </si>
  <si>
    <t xml:space="preserve">      751-0030-900</t>
  </si>
  <si>
    <t xml:space="preserve">    751-0040</t>
  </si>
  <si>
    <t>Odsetki karne</t>
  </si>
  <si>
    <t>Odsetki karne pozostałe</t>
  </si>
  <si>
    <t>Odsetki karne powiązani</t>
  </si>
  <si>
    <t xml:space="preserve">    751-0050</t>
  </si>
  <si>
    <t>Rozrachunki z dostawcami z tytułu dostaw i usług powiązani</t>
  </si>
  <si>
    <t xml:space="preserve">      201-900-1</t>
  </si>
  <si>
    <t xml:space="preserve">      201-900-5</t>
  </si>
  <si>
    <t>GRUPA-T</t>
  </si>
  <si>
    <t xml:space="preserve">      202-100-231</t>
  </si>
  <si>
    <t>EXPECTRA 610 (Pty) Ltd T/A Optima</t>
  </si>
  <si>
    <t xml:space="preserve">      202-100-253</t>
  </si>
  <si>
    <t>EnviroMiST Pty. Ltd.</t>
  </si>
  <si>
    <t xml:space="preserve">    202-900</t>
  </si>
  <si>
    <t>Rozrachunki z odbiorcami zagranicznymi z tytułu dostaw i usług powiązani</t>
  </si>
  <si>
    <t xml:space="preserve">      202-900-166</t>
  </si>
  <si>
    <t>Telesto Deutschland GmbH</t>
  </si>
  <si>
    <t xml:space="preserve">      220-0020-003</t>
  </si>
  <si>
    <t>Podatek dochodowy - wynagrodzenia niewyplacone</t>
  </si>
  <si>
    <t>Ubezpieczenia społeczne do 06/2010</t>
  </si>
  <si>
    <t>Ubezpieczenia zdrowotne do 06/2010</t>
  </si>
  <si>
    <t>Fundusz Pracy i FGŚP do 06/2010</t>
  </si>
  <si>
    <t xml:space="preserve">    226-0040</t>
  </si>
  <si>
    <t>Ubezpieczenia społeczne od 07/2010</t>
  </si>
  <si>
    <t xml:space="preserve">      226-0040-007</t>
  </si>
  <si>
    <t>Ubezpieczenia społeczne lipiec</t>
  </si>
  <si>
    <t xml:space="preserve">      226-0040-008</t>
  </si>
  <si>
    <t>Ubezpieczenia społeczne sierpień</t>
  </si>
  <si>
    <t xml:space="preserve">      226-0040-009</t>
  </si>
  <si>
    <t>Ubezpieczenia społeczne wrzesień</t>
  </si>
  <si>
    <t xml:space="preserve">      226-0040-010</t>
  </si>
  <si>
    <t>Ubezpieczenie społeczne październik</t>
  </si>
  <si>
    <t xml:space="preserve">      226-0040-011</t>
  </si>
  <si>
    <t>Ubezpieczenie społeczne listopad</t>
  </si>
  <si>
    <t xml:space="preserve">      226-0040-012</t>
  </si>
  <si>
    <t>Ubezpieczenie społeczne grudzień</t>
  </si>
  <si>
    <t xml:space="preserve">    226-0050</t>
  </si>
  <si>
    <t>Ubezpieczenia zdrowotne od 07/2010</t>
  </si>
  <si>
    <t xml:space="preserve">      226-0050-007</t>
  </si>
  <si>
    <t>Ubezpieczenia zdrowotne lipiec</t>
  </si>
  <si>
    <t xml:space="preserve">      226-0050-008</t>
  </si>
  <si>
    <t>Ubezpieczenia zdrowotne sierpień</t>
  </si>
  <si>
    <t xml:space="preserve">      226-0050-009</t>
  </si>
  <si>
    <t>Ubezpieczenia zdrowotne wrzesień</t>
  </si>
  <si>
    <t xml:space="preserve">      226-0050-010</t>
  </si>
  <si>
    <t>Ubezpieczenia zdrowotne październik</t>
  </si>
  <si>
    <t xml:space="preserve">      226-0050-011</t>
  </si>
  <si>
    <t>Ubezpieczenie zdrowotne listopad</t>
  </si>
  <si>
    <t xml:space="preserve">      226-0050-012</t>
  </si>
  <si>
    <t>Ubezpieczenie zdrowotne grudzień</t>
  </si>
  <si>
    <t xml:space="preserve">    226-0060</t>
  </si>
  <si>
    <t>Fundusz Pracy i FGŚP od 07/2010</t>
  </si>
  <si>
    <t xml:space="preserve">      226-0060-007</t>
  </si>
  <si>
    <t>Ubezpieczenie FPiFŚP lipiec</t>
  </si>
  <si>
    <t xml:space="preserve">      226-0060-008</t>
  </si>
  <si>
    <t>Ubezpieczenie FPiFŚP sierpień</t>
  </si>
  <si>
    <t xml:space="preserve">      226-0060-009</t>
  </si>
  <si>
    <t>Ubezpieczenie FPiFŚP wrzesień</t>
  </si>
  <si>
    <t xml:space="preserve">      226-0060-010</t>
  </si>
  <si>
    <t>Ubezpieczenie FPiFSP październik</t>
  </si>
  <si>
    <t xml:space="preserve">      226-0060-011</t>
  </si>
  <si>
    <t>Ubezpieczenie FPiFŚP listopad</t>
  </si>
  <si>
    <t xml:space="preserve">      226-0060-012</t>
  </si>
  <si>
    <t>Ubezpieczenie FPiFSP grudzień</t>
  </si>
  <si>
    <t>Rozrachunki z tytułu umów o pracę do 06/2010</t>
  </si>
  <si>
    <t>Rozrachunki z tytułu umów zleceń i o dzieło</t>
  </si>
  <si>
    <t xml:space="preserve">      230-0020-001</t>
  </si>
  <si>
    <t>Sebastian Gbiorczyk</t>
  </si>
  <si>
    <t xml:space="preserve">      230-0020-002</t>
  </si>
  <si>
    <t>Stanisław Kaleta</t>
  </si>
  <si>
    <t xml:space="preserve">      230-0020-003</t>
  </si>
  <si>
    <t>Tomasz Kowalik</t>
  </si>
  <si>
    <t xml:space="preserve">      230-0020-004</t>
  </si>
  <si>
    <t>Marek Ostrowski</t>
  </si>
  <si>
    <t xml:space="preserve">      230-0020-005</t>
  </si>
  <si>
    <t>Agata Rogozińska</t>
  </si>
  <si>
    <t xml:space="preserve">      230-0020-006</t>
  </si>
  <si>
    <t>Ludwik Urban</t>
  </si>
  <si>
    <t xml:space="preserve">      230-0020-007</t>
  </si>
  <si>
    <t>Piotr Obara</t>
  </si>
  <si>
    <t xml:space="preserve">      230-0020-008</t>
  </si>
  <si>
    <t>Sylwester Kałuza</t>
  </si>
  <si>
    <t xml:space="preserve">      230-0020-009</t>
  </si>
  <si>
    <t>Wiesław Słowik</t>
  </si>
  <si>
    <t xml:space="preserve">      230-0020-010</t>
  </si>
  <si>
    <t>Wiktor Tusznio</t>
  </si>
  <si>
    <t xml:space="preserve">      230-0020-011</t>
  </si>
  <si>
    <t>Kszysztof Pikulski</t>
  </si>
  <si>
    <t xml:space="preserve">      230-0020-012</t>
  </si>
  <si>
    <t>Michał Brzoza</t>
  </si>
  <si>
    <t xml:space="preserve">      230-0020-013</t>
  </si>
  <si>
    <t>Henryk Szpunar</t>
  </si>
  <si>
    <t xml:space="preserve">      230-0020-014</t>
  </si>
  <si>
    <t>Henryk Jankowski</t>
  </si>
  <si>
    <t>Rozrachunki umowy - zarząd</t>
  </si>
  <si>
    <t xml:space="preserve">    230-0031</t>
  </si>
  <si>
    <t>Rozrachunki umowy-zarząd - niewypłacone wynagrodzenia - podatek</t>
  </si>
  <si>
    <t xml:space="preserve">    230-0040</t>
  </si>
  <si>
    <t>Rozrachunki z tytułu diet</t>
  </si>
  <si>
    <t xml:space="preserve">      230-0040-1</t>
  </si>
  <si>
    <t xml:space="preserve">      230-0040-3</t>
  </si>
  <si>
    <t>Kwietniewski Zdzisław</t>
  </si>
  <si>
    <t xml:space="preserve">      230-0040-4</t>
  </si>
  <si>
    <t xml:space="preserve">      230-0040-5</t>
  </si>
  <si>
    <t>Szymczak Jarosław</t>
  </si>
  <si>
    <t xml:space="preserve">      230-0040-6</t>
  </si>
  <si>
    <t xml:space="preserve">      230-0040-9</t>
  </si>
  <si>
    <t>Polkowski Andrzej</t>
  </si>
  <si>
    <t xml:space="preserve">      230-0040-11</t>
  </si>
  <si>
    <t>Kutera Tomasz</t>
  </si>
  <si>
    <t xml:space="preserve">      230-0040-12</t>
  </si>
  <si>
    <t>Zakrzewski Dariusz</t>
  </si>
  <si>
    <t xml:space="preserve">      230-0040-13</t>
  </si>
  <si>
    <t>Zawisza Marcin</t>
  </si>
  <si>
    <t xml:space="preserve">    230-0050</t>
  </si>
  <si>
    <t>Rozrachunki z tytułu umów o pracę od 07/2010</t>
  </si>
  <si>
    <t xml:space="preserve">      230-0050-007</t>
  </si>
  <si>
    <t>Rozrachunki z tytułu umów o pracę lipiec</t>
  </si>
  <si>
    <t xml:space="preserve">      230-0050-008</t>
  </si>
  <si>
    <t>Rozrachunki z tytułu umów o pracę sierpień</t>
  </si>
  <si>
    <t xml:space="preserve">      230-0050-009</t>
  </si>
  <si>
    <t>Rozrachunki z tytułu umów o pracę wrzesień</t>
  </si>
  <si>
    <t xml:space="preserve">      230-0050-010</t>
  </si>
  <si>
    <t>Rozrachunki z tytułu umów o pracę październik</t>
  </si>
  <si>
    <t xml:space="preserve">      230-0050-011</t>
  </si>
  <si>
    <t>Rozrachunki z tytułu umów o pracę listopad</t>
  </si>
  <si>
    <t xml:space="preserve">      230-0050-012</t>
  </si>
  <si>
    <t>Rozrachunki z tytułu umów o pracę grudzień</t>
  </si>
  <si>
    <t xml:space="preserve">      230-0050-013</t>
  </si>
  <si>
    <t>Podatek od niewypłaconych wynagrodzeń 2010</t>
  </si>
  <si>
    <t xml:space="preserve">      230-0050-014</t>
  </si>
  <si>
    <t>Zdrowotne od niewypłaconych wynagrodzeń 2010</t>
  </si>
  <si>
    <t xml:space="preserve">      230-0050-015</t>
  </si>
  <si>
    <t>Społeczne od niewypłaconych wynagrodzeń 2010</t>
  </si>
  <si>
    <t>Rozrachunki z tytułu wynagrodzeń dla zarządu i rady nadzorczej</t>
  </si>
  <si>
    <t xml:space="preserve">    231-0010</t>
  </si>
  <si>
    <t>Rozrachunki z tytułu wynagrodzeń dla zarządu</t>
  </si>
  <si>
    <t xml:space="preserve">      231-0010-001</t>
  </si>
  <si>
    <t xml:space="preserve">    231-0020</t>
  </si>
  <si>
    <t>Rozrachunki z tytułu wynagrodzeń  dla rady nadzorczej</t>
  </si>
  <si>
    <t xml:space="preserve">      231-0020-001</t>
  </si>
  <si>
    <t>Józef Głowania</t>
  </si>
  <si>
    <t xml:space="preserve">      231-0020-002</t>
  </si>
  <si>
    <t>Jerzy Klimkowski</t>
  </si>
  <si>
    <t xml:space="preserve">      231-0020-003</t>
  </si>
  <si>
    <t>Michał Lasocki</t>
  </si>
  <si>
    <t xml:space="preserve">      231-0020-004</t>
  </si>
  <si>
    <t xml:space="preserve">      231-0020-005</t>
  </si>
  <si>
    <t xml:space="preserve">      231-0020-006</t>
  </si>
  <si>
    <t>Krzysztof Rajczewski</t>
  </si>
  <si>
    <t xml:space="preserve">      231-0020-007</t>
  </si>
  <si>
    <t xml:space="preserve">      231-0020-008</t>
  </si>
  <si>
    <t>Zdrowotne</t>
  </si>
  <si>
    <t xml:space="preserve">    234-0010</t>
  </si>
  <si>
    <t>Zaliczki stałe</t>
  </si>
  <si>
    <t xml:space="preserve">      234-0010-1</t>
  </si>
  <si>
    <t xml:space="preserve">      234-0010-3</t>
  </si>
  <si>
    <t xml:space="preserve">      234-0010-4</t>
  </si>
  <si>
    <t xml:space="preserve">      234-0010-5</t>
  </si>
  <si>
    <t xml:space="preserve">      234-0010-6</t>
  </si>
  <si>
    <t xml:space="preserve">      234-0010-8</t>
  </si>
  <si>
    <t>Adamiec Monika</t>
  </si>
  <si>
    <t xml:space="preserve">    234-0020</t>
  </si>
  <si>
    <t>Rozrachunki z tytułu rozliczenia zaliczek</t>
  </si>
  <si>
    <t xml:space="preserve">      234-0020-1</t>
  </si>
  <si>
    <t xml:space="preserve">      234-0020-3</t>
  </si>
  <si>
    <t xml:space="preserve">      234-0020-4</t>
  </si>
  <si>
    <t xml:space="preserve">      234-0020-5</t>
  </si>
  <si>
    <t xml:space="preserve">      234-0020-6</t>
  </si>
  <si>
    <t xml:space="preserve">      234-0020-7</t>
  </si>
  <si>
    <t>Borawski Adam</t>
  </si>
  <si>
    <t xml:space="preserve">      234-0020-8</t>
  </si>
  <si>
    <t>Inne rozrachunki z zarządem</t>
  </si>
  <si>
    <t xml:space="preserve">    235-0020</t>
  </si>
  <si>
    <t xml:space="preserve">      235-0020-2</t>
  </si>
  <si>
    <t xml:space="preserve">      235-0020-9</t>
  </si>
  <si>
    <t xml:space="preserve">        244-0020-001-113</t>
  </si>
  <si>
    <t>PZU SA</t>
  </si>
  <si>
    <t xml:space="preserve">        244-0020-001-114</t>
  </si>
  <si>
    <t xml:space="preserve">      244-0020-003</t>
  </si>
  <si>
    <t>Kaucje i depozyty krótkoterminowe krajowe wpłacone</t>
  </si>
  <si>
    <t xml:space="preserve">        244-0020-003-100</t>
  </si>
  <si>
    <t>Kaucje i depozyty krótkoterminowe krajowe wpłacone pozostałe</t>
  </si>
  <si>
    <t xml:space="preserve">          244-0020-003-100-230</t>
  </si>
  <si>
    <t>VATTENFALL HEAD POLAND S.A.</t>
  </si>
  <si>
    <t xml:space="preserve">        251-0010-100-001</t>
  </si>
  <si>
    <t xml:space="preserve">          251-0010-100-001-001</t>
  </si>
  <si>
    <t>Należność główna do pożyczki z dnia ...</t>
  </si>
  <si>
    <t xml:space="preserve">          251-0010-100-001-002</t>
  </si>
  <si>
    <t>Odsetki do pożyczki z dnia ...</t>
  </si>
  <si>
    <t>Zaciągnięte pożyczki  długoterminowe powiązani</t>
  </si>
  <si>
    <t xml:space="preserve">        251-0010-900-001</t>
  </si>
  <si>
    <t xml:space="preserve">          251-0010-900-001-001</t>
  </si>
  <si>
    <t xml:space="preserve">          251-0010-900-001-002</t>
  </si>
  <si>
    <t xml:space="preserve">        251-0020-100-001</t>
  </si>
  <si>
    <t xml:space="preserve">          251-0020-100-001-001</t>
  </si>
  <si>
    <t xml:space="preserve">          251-0020-100-001-002</t>
  </si>
  <si>
    <t>Zaciągnięte pożyczki długoterminowe pozostałe</t>
  </si>
  <si>
    <t xml:space="preserve">      251-0010-900</t>
  </si>
  <si>
    <t xml:space="preserve">      251-0020-900</t>
  </si>
  <si>
    <t xml:space="preserve">    253-0010</t>
  </si>
  <si>
    <t>Zobowiązania z tytułu emisji dłużnych papierów wartościowych długoterminowe</t>
  </si>
  <si>
    <t xml:space="preserve">    253-0020</t>
  </si>
  <si>
    <t>Zobowiązania z tytułu emisji dłużnych papierów wartościowych krótkoterminowe</t>
  </si>
  <si>
    <t xml:space="preserve">      254-0010-100</t>
  </si>
  <si>
    <t>Inne zobowiązania finansowe długoterminowe pozostałe</t>
  </si>
  <si>
    <t xml:space="preserve">      254-0010-900</t>
  </si>
  <si>
    <t>Inne zobowiązania finansowe długoterminowe powiązani</t>
  </si>
  <si>
    <t xml:space="preserve">      254-0020-100</t>
  </si>
  <si>
    <t>Inne zobowiązania finansowe krótkoterminowe pozostałe</t>
  </si>
  <si>
    <t xml:space="preserve">      254-0020-900</t>
  </si>
  <si>
    <t>Inne zobowiązania finansowe krótkoterminowe powiązani</t>
  </si>
  <si>
    <t xml:space="preserve">      257-0010-100</t>
  </si>
  <si>
    <t xml:space="preserve">      257-0010-900</t>
  </si>
  <si>
    <t xml:space="preserve">      257-0020-100</t>
  </si>
  <si>
    <t xml:space="preserve">      257-0020-900</t>
  </si>
  <si>
    <t xml:space="preserve">    261-0010</t>
  </si>
  <si>
    <t xml:space="preserve">    262-0010</t>
  </si>
  <si>
    <t xml:space="preserve">      280-100-001</t>
  </si>
  <si>
    <t xml:space="preserve">    281-100</t>
  </si>
  <si>
    <t>Odpisy aktualizujące wartość należności zagranicznych handlowych pozostałe</t>
  </si>
  <si>
    <t xml:space="preserve">      282-100-001</t>
  </si>
  <si>
    <t>Odpisy umorzeniowe środków trwałych</t>
  </si>
  <si>
    <t xml:space="preserve">    070-0020</t>
  </si>
  <si>
    <t>Umorzenie budynków i lokali i innych obiektów</t>
  </si>
  <si>
    <t xml:space="preserve">    070-0030</t>
  </si>
  <si>
    <t>Umorzenie urządzeń technicznych i maszyn</t>
  </si>
  <si>
    <t xml:space="preserve">    070-0040</t>
  </si>
  <si>
    <t>Umorzenie środków transportu</t>
  </si>
  <si>
    <t>Inwestycje długoterminowe</t>
  </si>
  <si>
    <t>Krótkoterminowe aktywa finansowe</t>
  </si>
  <si>
    <t>Zysk (strata) netto</t>
  </si>
  <si>
    <t xml:space="preserve">    405-0031</t>
  </si>
  <si>
    <t>Dopłaty do delegacji nkup</t>
  </si>
  <si>
    <t xml:space="preserve">    405-0040</t>
  </si>
  <si>
    <t>Inne wynagrodzenia</t>
  </si>
  <si>
    <t xml:space="preserve">    405-0041</t>
  </si>
  <si>
    <t>Inne wynagrodzenia nkup</t>
  </si>
  <si>
    <t>Składki ZUS dot. umów o pracę</t>
  </si>
  <si>
    <t xml:space="preserve">      406-0010-001</t>
  </si>
  <si>
    <t>Składki ZUS - wynagrodzenia zasadnicze - umowa o pracę</t>
  </si>
  <si>
    <t xml:space="preserve">      406-0010-002</t>
  </si>
  <si>
    <t>Składki ZUS - premie - umowa o pracę</t>
  </si>
  <si>
    <t xml:space="preserve">    406-0011</t>
  </si>
  <si>
    <t>Składki ZUS dot.umów o pracę nkup</t>
  </si>
  <si>
    <t xml:space="preserve">      406-0011-001</t>
  </si>
  <si>
    <t>Składki ZUS - wynagrodzenia zasadnicze - umowa o pracę nkup</t>
  </si>
  <si>
    <t xml:space="preserve">      406-0011-002</t>
  </si>
  <si>
    <t>Składki ZUS - premie - umowa o pracę nkup</t>
  </si>
  <si>
    <t>Składki ZUS dot. umów zlecenia. dzieło</t>
  </si>
  <si>
    <t xml:space="preserve">      406-0020-001</t>
  </si>
  <si>
    <t>Składki ZUS - umowy zlecenia</t>
  </si>
  <si>
    <t xml:space="preserve">      406-0020-002</t>
  </si>
  <si>
    <t>Składki ZUS - umowy o dzieło</t>
  </si>
  <si>
    <t xml:space="preserve">    406-0021</t>
  </si>
  <si>
    <t>Składki ZUS dot.umów zlecenia. dzieło nkup</t>
  </si>
  <si>
    <t xml:space="preserve">      406-0021-001</t>
  </si>
  <si>
    <t>Składki ZUS - umowy zlecenia nkup</t>
  </si>
  <si>
    <t xml:space="preserve">      406-0021-002</t>
  </si>
  <si>
    <t>Składki ZUS - umowy o dzieło nkup</t>
  </si>
  <si>
    <t xml:space="preserve">    406-0030</t>
  </si>
  <si>
    <t>PFRON nkup</t>
  </si>
  <si>
    <t xml:space="preserve">    406-0040</t>
  </si>
  <si>
    <t>Szkolenia pracowników</t>
  </si>
  <si>
    <t xml:space="preserve">    406-0050</t>
  </si>
  <si>
    <t xml:space="preserve">    406-0051</t>
  </si>
  <si>
    <t>Pozostałe świadczenia na rzecz pracowników nkup</t>
  </si>
  <si>
    <t xml:space="preserve">    409-0011</t>
  </si>
  <si>
    <t>Składki ubezpieczeń majątkowych nkup</t>
  </si>
  <si>
    <t>Składki ubezpieczeń innych niż majątkowe</t>
  </si>
  <si>
    <t xml:space="preserve">    409-0021</t>
  </si>
  <si>
    <t>Składki ubezpieczeń innych niż majątkowe nkup</t>
  </si>
  <si>
    <t xml:space="preserve">      409-0040-001</t>
  </si>
  <si>
    <t>Podróże krajowe - diety</t>
  </si>
  <si>
    <t xml:space="preserve">      409-0040-002</t>
  </si>
  <si>
    <t>Podróże krajowe - noclegi</t>
  </si>
  <si>
    <t xml:space="preserve">      409-0040-003</t>
  </si>
  <si>
    <t>Podróże krajowe - transport</t>
  </si>
  <si>
    <t xml:space="preserve">      409-0040-004</t>
  </si>
  <si>
    <t>Podróże krajowe - inne</t>
  </si>
  <si>
    <t xml:space="preserve">    409-0041</t>
  </si>
  <si>
    <t>Podróże krajowe nkup</t>
  </si>
  <si>
    <t xml:space="preserve">      409-0041-001</t>
  </si>
  <si>
    <t>Podróże krajowe - diety nkup</t>
  </si>
  <si>
    <t xml:space="preserve">      409-0041-002</t>
  </si>
  <si>
    <t>Podróże krajowe - noclegi nkup</t>
  </si>
  <si>
    <t xml:space="preserve">      409-0041-003</t>
  </si>
  <si>
    <t>Podróże krajowe - transport nkup</t>
  </si>
  <si>
    <t xml:space="preserve">      409-0041-004</t>
  </si>
  <si>
    <t>Podróże krajowe - inne nkup</t>
  </si>
  <si>
    <t xml:space="preserve">      409-0050-001</t>
  </si>
  <si>
    <t>Podróże zagraniczne - diety</t>
  </si>
  <si>
    <t xml:space="preserve">      409-0050-002</t>
  </si>
  <si>
    <t>Podróże zagraniczne - noclegi</t>
  </si>
  <si>
    <t xml:space="preserve">      409-0050-003</t>
  </si>
  <si>
    <t>Podróże zagraniczne - transport</t>
  </si>
  <si>
    <t xml:space="preserve">      409-0050-004</t>
  </si>
  <si>
    <t>Podróże zagraniczne - inne</t>
  </si>
  <si>
    <t xml:space="preserve">    409-0051</t>
  </si>
  <si>
    <t>Podróże zagraniczne nkup</t>
  </si>
  <si>
    <t xml:space="preserve">      409-0051-001</t>
  </si>
  <si>
    <t>Podróże zagraniczne - diety nkup</t>
  </si>
  <si>
    <t xml:space="preserve">      409-0051-002</t>
  </si>
  <si>
    <t>Podróże zagraniczne - noclegi nkup</t>
  </si>
  <si>
    <t xml:space="preserve">      409-0051-003</t>
  </si>
  <si>
    <t>Podróże zagraniczne - transport nkup</t>
  </si>
  <si>
    <t xml:space="preserve">      409-0051-004</t>
  </si>
  <si>
    <t>Podróże zagraniczne - inne nkup</t>
  </si>
  <si>
    <t xml:space="preserve">    409-0061</t>
  </si>
  <si>
    <t>Koszty reprezentacji nkup</t>
  </si>
  <si>
    <t xml:space="preserve">    409-0070</t>
  </si>
  <si>
    <t xml:space="preserve">    409-0071</t>
  </si>
  <si>
    <t>Pozostałe koszty nkup</t>
  </si>
  <si>
    <t>Rozliczenie kosztów nkup - zmiana stanu produktów</t>
  </si>
  <si>
    <t>Rozliczenie kosztów nkup - zmiana stanu rmc</t>
  </si>
  <si>
    <t>Rozliczenie kosztów nkup - zmiana stanu rmb</t>
  </si>
  <si>
    <t>Projekty koszty wytworzenia</t>
  </si>
  <si>
    <t xml:space="preserve">    501-001</t>
  </si>
  <si>
    <t>RACHUNEK ZYSKÓW I STRAT - WARIANT PORÓWNAWCZY</t>
  </si>
  <si>
    <t>01.01.2014-31.12.2014</t>
  </si>
  <si>
    <t>01.01.2013-31.12.2013</t>
  </si>
  <si>
    <t>01.01.2015-31.12.2015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</si>
</sst>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;\(#,##0.00\)"/>
  </numFmts>
  <fonts count="8">
    <font>
      <sz val="10"/>
      <name val="Arial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Fill="1"/>
    <xf numFmtId="44" fontId="3" fillId="0" borderId="0" xfId="0" applyNumberFormat="1" applyFont="1" applyFill="1"/>
    <xf numFmtId="49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wrapText="1"/>
    </xf>
    <xf numFmtId="164" fontId="4" fillId="0" borderId="6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4" fontId="0" fillId="0" borderId="0" xfId="0" applyNumberFormat="1"/>
    <xf numFmtId="0" fontId="4" fillId="0" borderId="0" xfId="0" applyFont="1"/>
    <xf numFmtId="0" fontId="4" fillId="0" borderId="0" xfId="0" applyFont="1" applyFill="1"/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/>
    <xf numFmtId="44" fontId="4" fillId="0" borderId="0" xfId="0" applyNumberFormat="1" applyFont="1" applyFill="1"/>
    <xf numFmtId="49" fontId="3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/>
    <xf numFmtId="4" fontId="4" fillId="0" borderId="3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5" xfId="0" applyNumberFormat="1" applyFont="1" applyFill="1" applyBorder="1" applyAlignment="1"/>
    <xf numFmtId="4" fontId="4" fillId="0" borderId="7" xfId="0" applyNumberFormat="1" applyFont="1" applyFill="1" applyBorder="1" applyAlignment="1"/>
    <xf numFmtId="49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left" wrapText="1"/>
    </xf>
    <xf numFmtId="0" fontId="6" fillId="0" borderId="0" xfId="0" applyFont="1" applyFill="1"/>
    <xf numFmtId="44" fontId="6" fillId="0" borderId="0" xfId="0" applyNumberFormat="1" applyFont="1" applyFill="1"/>
    <xf numFmtId="2" fontId="4" fillId="0" borderId="0" xfId="0" applyNumberFormat="1" applyFont="1" applyFill="1"/>
    <xf numFmtId="164" fontId="6" fillId="0" borderId="6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4" fontId="4" fillId="0" borderId="11" xfId="0" applyNumberFormat="1" applyFont="1" applyFill="1" applyBorder="1" applyAlignment="1"/>
    <xf numFmtId="0" fontId="4" fillId="0" borderId="0" xfId="0" applyFont="1" applyFill="1" applyBorder="1"/>
    <xf numFmtId="44" fontId="4" fillId="0" borderId="0" xfId="0" applyNumberFormat="1" applyFont="1" applyFill="1" applyBorder="1"/>
    <xf numFmtId="49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/>
    <xf numFmtId="4" fontId="4" fillId="0" borderId="0" xfId="0" applyNumberFormat="1" applyFont="1" applyFill="1"/>
    <xf numFmtId="0" fontId="4" fillId="2" borderId="0" xfId="0" applyFont="1" applyFill="1"/>
    <xf numFmtId="0" fontId="4" fillId="0" borderId="12" xfId="0" applyFont="1" applyFill="1" applyBorder="1"/>
    <xf numFmtId="0" fontId="4" fillId="2" borderId="1" xfId="0" applyFont="1" applyFill="1" applyBorder="1"/>
    <xf numFmtId="0" fontId="3" fillId="2" borderId="17" xfId="0" applyFont="1" applyFill="1" applyBorder="1" applyAlignment="1">
      <alignment horizontal="center"/>
    </xf>
    <xf numFmtId="0" fontId="4" fillId="2" borderId="17" xfId="0" applyFont="1" applyFill="1" applyBorder="1"/>
    <xf numFmtId="4" fontId="4" fillId="0" borderId="1" xfId="0" applyNumberFormat="1" applyFont="1" applyFill="1" applyBorder="1"/>
    <xf numFmtId="0" fontId="3" fillId="2" borderId="1" xfId="0" applyFont="1" applyFill="1" applyBorder="1"/>
    <xf numFmtId="0" fontId="3" fillId="2" borderId="17" xfId="0" applyFont="1" applyFill="1" applyBorder="1"/>
    <xf numFmtId="4" fontId="4" fillId="0" borderId="0" xfId="0" applyNumberFormat="1" applyFont="1"/>
    <xf numFmtId="0" fontId="4" fillId="2" borderId="17" xfId="0" applyFont="1" applyFill="1" applyBorder="1" applyAlignment="1">
      <alignment wrapText="1"/>
    </xf>
    <xf numFmtId="0" fontId="4" fillId="0" borderId="13" xfId="0" applyFont="1" applyFill="1" applyBorder="1"/>
    <xf numFmtId="0" fontId="4" fillId="0" borderId="1" xfId="0" applyFont="1" applyFill="1" applyBorder="1"/>
    <xf numFmtId="4" fontId="3" fillId="0" borderId="1" xfId="0" applyNumberFormat="1" applyFont="1" applyFill="1" applyBorder="1" applyAlignment="1">
      <alignment wrapText="1"/>
    </xf>
    <xf numFmtId="0" fontId="4" fillId="2" borderId="9" xfId="0" applyFont="1" applyFill="1" applyBorder="1"/>
    <xf numFmtId="0" fontId="3" fillId="2" borderId="18" xfId="0" applyFont="1" applyFill="1" applyBorder="1"/>
    <xf numFmtId="0" fontId="4" fillId="0" borderId="0" xfId="0" applyFont="1" applyFill="1" applyAlignment="1">
      <alignment horizontal="center" vertical="center"/>
    </xf>
    <xf numFmtId="4" fontId="6" fillId="0" borderId="13" xfId="0" applyNumberFormat="1" applyFont="1" applyFill="1" applyBorder="1" applyAlignment="1"/>
    <xf numFmtId="0" fontId="4" fillId="3" borderId="12" xfId="0" applyFont="1" applyFill="1" applyBorder="1"/>
    <xf numFmtId="0" fontId="7" fillId="3" borderId="12" xfId="0" applyFont="1" applyFill="1" applyBorder="1"/>
    <xf numFmtId="49" fontId="3" fillId="4" borderId="2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wrapText="1"/>
    </xf>
    <xf numFmtId="4" fontId="3" fillId="4" borderId="2" xfId="0" applyNumberFormat="1" applyFont="1" applyFill="1" applyBorder="1" applyAlignment="1"/>
    <xf numFmtId="164" fontId="3" fillId="0" borderId="19" xfId="0" applyNumberFormat="1" applyFont="1" applyFill="1" applyBorder="1" applyAlignment="1">
      <alignment wrapText="1"/>
    </xf>
    <xf numFmtId="0" fontId="4" fillId="0" borderId="12" xfId="0" applyFont="1" applyFill="1" applyBorder="1" applyAlignment="1"/>
  </cellXfs>
  <cellStyles count="2">
    <cellStyle name="Normal_Nota Nr 1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view="pageBreakPreview" zoomScale="60" zoomScaleNormal="100" workbookViewId="0">
      <selection activeCell="B10" sqref="B10"/>
    </sheetView>
  </sheetViews>
  <sheetFormatPr defaultRowHeight="12.75"/>
  <cols>
    <col min="1" max="1" width="4.7109375" style="19" bestFit="1" customWidth="1"/>
    <col min="2" max="2" width="57.42578125" style="19" customWidth="1"/>
    <col min="3" max="7" width="11.7109375" style="19" bestFit="1" customWidth="1"/>
    <col min="8" max="8" width="12.28515625" style="19" bestFit="1" customWidth="1"/>
    <col min="9" max="9" width="12.85546875" style="19" customWidth="1"/>
    <col min="10" max="10" width="9.5703125" style="19" bestFit="1" customWidth="1"/>
    <col min="11" max="11" width="16" style="19" bestFit="1" customWidth="1"/>
    <col min="12" max="16384" width="9.140625" style="19"/>
  </cols>
  <sheetData>
    <row r="1" spans="1:11" ht="18">
      <c r="A1" s="65"/>
      <c r="B1" s="66" t="s">
        <v>365</v>
      </c>
      <c r="C1" s="66"/>
      <c r="D1" s="66"/>
      <c r="E1" s="66"/>
      <c r="F1" s="65"/>
      <c r="G1" s="65"/>
      <c r="H1" s="65"/>
    </row>
    <row r="2" spans="1:11" ht="21.75" customHeight="1">
      <c r="A2" s="70" t="s">
        <v>1961</v>
      </c>
      <c r="B2" s="71"/>
      <c r="C2" s="71"/>
      <c r="D2" s="71"/>
      <c r="E2" s="71"/>
      <c r="F2" s="71"/>
      <c r="G2" s="71"/>
    </row>
    <row r="3" spans="1:11" ht="25.5">
      <c r="A3" s="20" t="s">
        <v>196</v>
      </c>
      <c r="B3" s="21" t="s">
        <v>197</v>
      </c>
      <c r="C3" s="22" t="s">
        <v>1964</v>
      </c>
      <c r="D3" s="22" t="s">
        <v>1962</v>
      </c>
      <c r="E3" s="22" t="s">
        <v>1963</v>
      </c>
      <c r="F3" s="22" t="s">
        <v>1486</v>
      </c>
      <c r="G3" s="22" t="s">
        <v>652</v>
      </c>
      <c r="H3" s="22" t="s">
        <v>1047</v>
      </c>
      <c r="I3" s="12"/>
    </row>
    <row r="4" spans="1:11" ht="18.75" customHeight="1" thickBot="1">
      <c r="A4" s="67" t="s">
        <v>198</v>
      </c>
      <c r="B4" s="68" t="s">
        <v>221</v>
      </c>
      <c r="C4" s="69">
        <v>3206075.2499999991</v>
      </c>
      <c r="D4" s="69">
        <v>3856870.46</v>
      </c>
      <c r="E4" s="69">
        <v>3710366.7299999995</v>
      </c>
      <c r="F4" s="69">
        <v>6388285.8399999999</v>
      </c>
      <c r="G4" s="69">
        <v>3800646.5300000003</v>
      </c>
      <c r="H4" s="69">
        <v>1419641.28</v>
      </c>
      <c r="I4" s="23"/>
      <c r="K4" s="24"/>
    </row>
    <row r="5" spans="1:11" ht="14.25" customHeight="1" thickTop="1">
      <c r="A5" s="25"/>
      <c r="B5" s="26" t="s">
        <v>1306</v>
      </c>
      <c r="C5" s="64">
        <v>28368.18</v>
      </c>
      <c r="D5" s="64">
        <v>403021.33</v>
      </c>
      <c r="E5" s="64">
        <v>76695.27</v>
      </c>
      <c r="F5" s="64">
        <v>32070.05</v>
      </c>
      <c r="G5" s="64">
        <v>0</v>
      </c>
      <c r="H5" s="64">
        <v>21132.639999999999</v>
      </c>
      <c r="I5" s="27"/>
      <c r="K5" s="24"/>
    </row>
    <row r="6" spans="1:11" ht="17.25" customHeight="1">
      <c r="A6" s="3" t="s">
        <v>199</v>
      </c>
      <c r="B6" s="4" t="s">
        <v>950</v>
      </c>
      <c r="C6" s="28">
        <v>1517522.64</v>
      </c>
      <c r="D6" s="28">
        <v>2550584.64</v>
      </c>
      <c r="E6" s="28">
        <v>2949500.5</v>
      </c>
      <c r="F6" s="28">
        <v>6184783</v>
      </c>
      <c r="G6" s="28">
        <v>3410703.69</v>
      </c>
      <c r="H6" s="28">
        <v>1203550.1299999999</v>
      </c>
      <c r="I6" s="29"/>
      <c r="K6" s="24"/>
    </row>
    <row r="7" spans="1:11" ht="15.75" customHeight="1">
      <c r="A7" s="5" t="s">
        <v>202</v>
      </c>
      <c r="B7" s="6" t="s">
        <v>941</v>
      </c>
      <c r="C7" s="30">
        <v>33566.739999999292</v>
      </c>
      <c r="D7" s="30">
        <v>49296.210000000094</v>
      </c>
      <c r="E7" s="30">
        <v>-70593.490000000005</v>
      </c>
      <c r="F7" s="30">
        <v>-37545.279999999999</v>
      </c>
      <c r="G7" s="30">
        <v>-153111.65</v>
      </c>
      <c r="H7" s="30">
        <v>-16742.28</v>
      </c>
      <c r="I7" s="29"/>
      <c r="K7" s="24"/>
    </row>
    <row r="8" spans="1:11" ht="17.25" customHeight="1">
      <c r="A8" s="5" t="s">
        <v>203</v>
      </c>
      <c r="B8" s="6" t="s">
        <v>942</v>
      </c>
      <c r="C8" s="30">
        <v>0</v>
      </c>
      <c r="D8" s="30">
        <v>-30907.11</v>
      </c>
      <c r="E8" s="30">
        <v>30907.11</v>
      </c>
      <c r="F8" s="30"/>
      <c r="G8" s="30"/>
      <c r="H8" s="30"/>
      <c r="I8" s="29"/>
      <c r="K8" s="24"/>
    </row>
    <row r="9" spans="1:11" ht="17.25" customHeight="1">
      <c r="A9" s="7" t="s">
        <v>204</v>
      </c>
      <c r="B9" s="6" t="s">
        <v>943</v>
      </c>
      <c r="C9" s="31">
        <v>1654985.87</v>
      </c>
      <c r="D9" s="31">
        <v>1287896.72</v>
      </c>
      <c r="E9" s="31">
        <v>800552.61</v>
      </c>
      <c r="F9" s="31">
        <v>241048.12</v>
      </c>
      <c r="G9" s="31">
        <v>543054.49</v>
      </c>
      <c r="H9" s="31">
        <v>232833.43</v>
      </c>
      <c r="I9" s="29"/>
      <c r="K9" s="24"/>
    </row>
    <row r="10" spans="1:11" ht="18.75" customHeight="1" thickBot="1">
      <c r="A10" s="67" t="s">
        <v>205</v>
      </c>
      <c r="B10" s="68" t="s">
        <v>936</v>
      </c>
      <c r="C10" s="69">
        <v>3798021.32</v>
      </c>
      <c r="D10" s="69">
        <v>3959532.47</v>
      </c>
      <c r="E10" s="69">
        <v>4171940.0900000003</v>
      </c>
      <c r="F10" s="69">
        <v>5296314.4499999983</v>
      </c>
      <c r="G10" s="69">
        <v>3902374.82</v>
      </c>
      <c r="H10" s="69">
        <v>2452560.92</v>
      </c>
      <c r="I10" s="23"/>
      <c r="K10" s="24"/>
    </row>
    <row r="11" spans="1:11" ht="13.5" thickTop="1">
      <c r="A11" s="3" t="s">
        <v>199</v>
      </c>
      <c r="B11" s="4" t="s">
        <v>216</v>
      </c>
      <c r="C11" s="30">
        <v>357682.5</v>
      </c>
      <c r="D11" s="30">
        <v>176292.15</v>
      </c>
      <c r="E11" s="30">
        <v>183826.63</v>
      </c>
      <c r="F11" s="30">
        <v>161173.67000000001</v>
      </c>
      <c r="G11" s="30">
        <v>102150.16</v>
      </c>
      <c r="H11" s="30">
        <v>39256.92</v>
      </c>
      <c r="I11" s="29"/>
      <c r="K11" s="24"/>
    </row>
    <row r="12" spans="1:11">
      <c r="A12" s="5" t="s">
        <v>202</v>
      </c>
      <c r="B12" s="6" t="s">
        <v>937</v>
      </c>
      <c r="C12" s="30">
        <v>438759.15</v>
      </c>
      <c r="D12" s="30">
        <v>605243.47</v>
      </c>
      <c r="E12" s="30">
        <v>490212.83</v>
      </c>
      <c r="F12" s="30">
        <v>1679100.78</v>
      </c>
      <c r="G12" s="30">
        <v>660387.73</v>
      </c>
      <c r="H12" s="30">
        <v>638832.87</v>
      </c>
      <c r="I12" s="29"/>
      <c r="K12" s="24"/>
    </row>
    <row r="13" spans="1:11">
      <c r="A13" s="5" t="s">
        <v>203</v>
      </c>
      <c r="B13" s="6" t="s">
        <v>938</v>
      </c>
      <c r="C13" s="30">
        <v>766646.51</v>
      </c>
      <c r="D13" s="30">
        <v>1258355.96</v>
      </c>
      <c r="E13" s="30">
        <v>2108194.8200000003</v>
      </c>
      <c r="F13" s="30">
        <v>2129189.2799999998</v>
      </c>
      <c r="G13" s="30">
        <v>1833105.14</v>
      </c>
      <c r="H13" s="30">
        <v>488760.04</v>
      </c>
      <c r="I13" s="29"/>
      <c r="K13" s="24"/>
    </row>
    <row r="14" spans="1:11">
      <c r="A14" s="5" t="s">
        <v>204</v>
      </c>
      <c r="B14" s="6" t="s">
        <v>939</v>
      </c>
      <c r="C14" s="30">
        <v>16613.41</v>
      </c>
      <c r="D14" s="30">
        <v>17210.54</v>
      </c>
      <c r="E14" s="30">
        <v>10361.01</v>
      </c>
      <c r="F14" s="30">
        <v>5152.07</v>
      </c>
      <c r="G14" s="30">
        <v>6059.61</v>
      </c>
      <c r="H14" s="30">
        <v>1943.16</v>
      </c>
      <c r="I14" s="29"/>
      <c r="K14" s="24"/>
    </row>
    <row r="15" spans="1:11" s="34" customFormat="1">
      <c r="A15" s="32"/>
      <c r="B15" s="33" t="s">
        <v>947</v>
      </c>
      <c r="C15" s="30">
        <v>0</v>
      </c>
      <c r="D15" s="30">
        <v>0</v>
      </c>
      <c r="E15" s="30">
        <v>0</v>
      </c>
      <c r="F15" s="30"/>
      <c r="G15" s="30"/>
      <c r="H15" s="30"/>
      <c r="I15" s="29"/>
      <c r="K15" s="35"/>
    </row>
    <row r="16" spans="1:11">
      <c r="A16" s="5" t="s">
        <v>209</v>
      </c>
      <c r="B16" s="6" t="s">
        <v>940</v>
      </c>
      <c r="C16" s="30">
        <v>757745.98</v>
      </c>
      <c r="D16" s="30">
        <v>793041.6</v>
      </c>
      <c r="E16" s="30">
        <v>738970.75</v>
      </c>
      <c r="F16" s="30">
        <v>949144</v>
      </c>
      <c r="G16" s="30">
        <v>840945.27</v>
      </c>
      <c r="H16" s="30">
        <v>975246.76</v>
      </c>
      <c r="I16" s="29"/>
      <c r="K16" s="24"/>
    </row>
    <row r="17" spans="1:11">
      <c r="A17" s="5" t="s">
        <v>210</v>
      </c>
      <c r="B17" s="6" t="s">
        <v>944</v>
      </c>
      <c r="C17" s="30">
        <v>123820.96</v>
      </c>
      <c r="D17" s="30">
        <v>132390.93</v>
      </c>
      <c r="E17" s="30">
        <v>125737.25</v>
      </c>
      <c r="F17" s="30">
        <v>129956.83</v>
      </c>
      <c r="G17" s="30">
        <v>92226.98</v>
      </c>
      <c r="H17" s="30">
        <v>98076.28</v>
      </c>
      <c r="I17" s="29"/>
      <c r="K17" s="24"/>
    </row>
    <row r="18" spans="1:11">
      <c r="A18" s="5" t="s">
        <v>211</v>
      </c>
      <c r="B18" s="10" t="s">
        <v>945</v>
      </c>
      <c r="C18" s="30">
        <v>176753.69</v>
      </c>
      <c r="D18" s="30">
        <v>94121.84</v>
      </c>
      <c r="E18" s="30">
        <v>142732.62</v>
      </c>
      <c r="F18" s="30">
        <v>110468.47</v>
      </c>
      <c r="G18" s="30">
        <v>103453.95</v>
      </c>
      <c r="H18" s="30">
        <v>65950.789999999994</v>
      </c>
      <c r="I18" s="29"/>
      <c r="K18" s="24"/>
    </row>
    <row r="19" spans="1:11">
      <c r="A19" s="7" t="s">
        <v>220</v>
      </c>
      <c r="B19" s="8" t="s">
        <v>215</v>
      </c>
      <c r="C19" s="31">
        <v>1159999.1200000001</v>
      </c>
      <c r="D19" s="31">
        <v>882875.98</v>
      </c>
      <c r="E19" s="31">
        <v>371904.18</v>
      </c>
      <c r="F19" s="31">
        <v>132129.35</v>
      </c>
      <c r="G19" s="31">
        <v>264045.98</v>
      </c>
      <c r="H19" s="31">
        <v>144494.1</v>
      </c>
      <c r="I19" s="29"/>
      <c r="K19" s="24"/>
    </row>
    <row r="20" spans="1:11" ht="18.75" customHeight="1" thickBot="1">
      <c r="A20" s="67" t="s">
        <v>208</v>
      </c>
      <c r="B20" s="68" t="s">
        <v>1307</v>
      </c>
      <c r="C20" s="69">
        <v>-591946.07000000076</v>
      </c>
      <c r="D20" s="69">
        <v>-102662.01000000024</v>
      </c>
      <c r="E20" s="69">
        <v>-461573.3600000008</v>
      </c>
      <c r="F20" s="69">
        <v>1091971.3900000015</v>
      </c>
      <c r="G20" s="69">
        <v>-101728.28999999957</v>
      </c>
      <c r="H20" s="69">
        <v>-1032919.64</v>
      </c>
      <c r="I20" s="23"/>
      <c r="K20" s="24"/>
    </row>
    <row r="21" spans="1:11" ht="18.75" customHeight="1" thickTop="1" thickBot="1">
      <c r="A21" s="67" t="s">
        <v>213</v>
      </c>
      <c r="B21" s="68" t="s">
        <v>222</v>
      </c>
      <c r="C21" s="69">
        <v>18034.400000000001</v>
      </c>
      <c r="D21" s="69">
        <v>126886.16999999998</v>
      </c>
      <c r="E21" s="69">
        <v>14093.79</v>
      </c>
      <c r="F21" s="69">
        <v>12351.9</v>
      </c>
      <c r="G21" s="69">
        <v>14482.51</v>
      </c>
      <c r="H21" s="69">
        <v>7586.54</v>
      </c>
      <c r="I21" s="23"/>
      <c r="K21" s="24"/>
    </row>
    <row r="22" spans="1:11" ht="15.75" customHeight="1" thickTop="1">
      <c r="A22" s="3" t="s">
        <v>199</v>
      </c>
      <c r="B22" s="4" t="s">
        <v>1309</v>
      </c>
      <c r="C22" s="28">
        <v>250</v>
      </c>
      <c r="D22" s="28">
        <v>17617.79</v>
      </c>
      <c r="E22" s="28">
        <v>0</v>
      </c>
      <c r="F22" s="28"/>
      <c r="G22" s="28"/>
      <c r="H22" s="28"/>
      <c r="I22" s="29"/>
      <c r="K22" s="24"/>
    </row>
    <row r="23" spans="1:11">
      <c r="A23" s="5" t="s">
        <v>202</v>
      </c>
      <c r="B23" s="6" t="s">
        <v>223</v>
      </c>
      <c r="C23" s="30">
        <v>0</v>
      </c>
      <c r="D23" s="30">
        <v>0</v>
      </c>
      <c r="E23" s="30">
        <v>0</v>
      </c>
      <c r="F23" s="30"/>
      <c r="G23" s="30"/>
      <c r="H23" s="30"/>
      <c r="I23" s="29"/>
      <c r="K23" s="24"/>
    </row>
    <row r="24" spans="1:11">
      <c r="A24" s="7" t="s">
        <v>203</v>
      </c>
      <c r="B24" s="8" t="s">
        <v>1310</v>
      </c>
      <c r="C24" s="31">
        <v>17784.400000000001</v>
      </c>
      <c r="D24" s="31">
        <v>109268.37999999999</v>
      </c>
      <c r="E24" s="31">
        <v>14093.79</v>
      </c>
      <c r="F24" s="31">
        <v>12351.9</v>
      </c>
      <c r="G24" s="31">
        <v>14482.51</v>
      </c>
      <c r="H24" s="31">
        <v>7586.54</v>
      </c>
      <c r="I24" s="29"/>
      <c r="K24" s="24"/>
    </row>
    <row r="25" spans="1:11" ht="18.75" customHeight="1" thickBot="1">
      <c r="A25" s="67" t="s">
        <v>214</v>
      </c>
      <c r="B25" s="68" t="s">
        <v>217</v>
      </c>
      <c r="C25" s="69">
        <v>45081.67</v>
      </c>
      <c r="D25" s="69">
        <v>134747.01999999999</v>
      </c>
      <c r="E25" s="69">
        <v>69967.97</v>
      </c>
      <c r="F25" s="69">
        <v>104298.53</v>
      </c>
      <c r="G25" s="69">
        <v>34312</v>
      </c>
      <c r="H25" s="69">
        <v>272.33999999999997</v>
      </c>
      <c r="I25" s="23"/>
      <c r="K25" s="24"/>
    </row>
    <row r="26" spans="1:11" ht="15" customHeight="1" thickTop="1">
      <c r="A26" s="3" t="s">
        <v>199</v>
      </c>
      <c r="B26" s="4" t="s">
        <v>1312</v>
      </c>
      <c r="C26" s="31">
        <v>0</v>
      </c>
      <c r="D26" s="31">
        <v>0</v>
      </c>
      <c r="E26" s="31">
        <v>0</v>
      </c>
      <c r="F26" s="31"/>
      <c r="G26" s="31"/>
      <c r="H26" s="31"/>
      <c r="I26" s="29"/>
      <c r="K26" s="24"/>
    </row>
    <row r="27" spans="1:11" ht="14.25" customHeight="1">
      <c r="A27" s="3" t="s">
        <v>202</v>
      </c>
      <c r="B27" s="4" t="s">
        <v>918</v>
      </c>
      <c r="C27" s="31">
        <v>23473.899999999998</v>
      </c>
      <c r="D27" s="31">
        <v>69769.59</v>
      </c>
      <c r="E27" s="31">
        <v>57691.869999999995</v>
      </c>
      <c r="F27" s="31">
        <v>88777.34</v>
      </c>
      <c r="G27" s="31">
        <v>16636.939999999999</v>
      </c>
      <c r="H27" s="31"/>
      <c r="I27" s="29"/>
      <c r="K27" s="24"/>
    </row>
    <row r="28" spans="1:11">
      <c r="A28" s="7" t="s">
        <v>203</v>
      </c>
      <c r="B28" s="8" t="s">
        <v>1313</v>
      </c>
      <c r="C28" s="31">
        <v>21607.77</v>
      </c>
      <c r="D28" s="31">
        <v>64977.429999999993</v>
      </c>
      <c r="E28" s="31">
        <v>12276.100000000006</v>
      </c>
      <c r="F28" s="31">
        <v>15521.190000000002</v>
      </c>
      <c r="G28" s="31">
        <v>17675.060000000001</v>
      </c>
      <c r="H28" s="31">
        <v>272.33999999999997</v>
      </c>
      <c r="I28" s="29"/>
      <c r="K28" s="24"/>
    </row>
    <row r="29" spans="1:11" ht="18.75" customHeight="1" thickBot="1">
      <c r="A29" s="67" t="s">
        <v>226</v>
      </c>
      <c r="B29" s="68" t="s">
        <v>919</v>
      </c>
      <c r="C29" s="69">
        <v>-618993.34000000078</v>
      </c>
      <c r="D29" s="69">
        <v>-110522.86000000025</v>
      </c>
      <c r="E29" s="69">
        <v>-517447.54000000085</v>
      </c>
      <c r="F29" s="69">
        <v>1000024.7600000014</v>
      </c>
      <c r="G29" s="69">
        <v>-121557.77999999958</v>
      </c>
      <c r="H29" s="69">
        <v>-1025605.44</v>
      </c>
      <c r="I29" s="23"/>
      <c r="K29" s="24"/>
    </row>
    <row r="30" spans="1:11" ht="18.75" customHeight="1" thickTop="1" thickBot="1">
      <c r="A30" s="67" t="s">
        <v>1308</v>
      </c>
      <c r="B30" s="68" t="s">
        <v>224</v>
      </c>
      <c r="C30" s="69">
        <v>2338.2399999999998</v>
      </c>
      <c r="D30" s="69">
        <v>95072.54</v>
      </c>
      <c r="E30" s="69">
        <v>5169.63</v>
      </c>
      <c r="F30" s="69">
        <v>12761.82</v>
      </c>
      <c r="G30" s="69">
        <v>7524.2199999999993</v>
      </c>
      <c r="H30" s="69">
        <v>2388.65</v>
      </c>
      <c r="I30" s="23"/>
      <c r="K30" s="24"/>
    </row>
    <row r="31" spans="1:11" ht="13.5" thickTop="1">
      <c r="A31" s="3" t="s">
        <v>199</v>
      </c>
      <c r="B31" s="4" t="s">
        <v>922</v>
      </c>
      <c r="C31" s="28">
        <v>0</v>
      </c>
      <c r="D31" s="28">
        <v>0</v>
      </c>
      <c r="E31" s="28">
        <v>0</v>
      </c>
      <c r="F31" s="28"/>
      <c r="G31" s="28"/>
      <c r="H31" s="28"/>
      <c r="I31" s="29"/>
      <c r="J31" s="36"/>
      <c r="K31" s="24"/>
    </row>
    <row r="32" spans="1:11" ht="13.5" customHeight="1">
      <c r="A32" s="32"/>
      <c r="B32" s="37" t="s">
        <v>1306</v>
      </c>
      <c r="C32" s="30">
        <v>0</v>
      </c>
      <c r="D32" s="30">
        <v>0</v>
      </c>
      <c r="E32" s="30">
        <v>0</v>
      </c>
      <c r="F32" s="30"/>
      <c r="G32" s="30"/>
      <c r="H32" s="30"/>
      <c r="I32" s="29"/>
      <c r="J32" s="36"/>
      <c r="K32" s="24"/>
    </row>
    <row r="33" spans="1:11">
      <c r="A33" s="5" t="s">
        <v>202</v>
      </c>
      <c r="B33" s="14" t="s">
        <v>923</v>
      </c>
      <c r="C33" s="30">
        <v>2338.2399999999998</v>
      </c>
      <c r="D33" s="30">
        <v>95072.54</v>
      </c>
      <c r="E33" s="30">
        <v>3029.28</v>
      </c>
      <c r="F33" s="30">
        <v>12533.06</v>
      </c>
      <c r="G33" s="30">
        <v>4530.75</v>
      </c>
      <c r="H33" s="30">
        <v>970.89</v>
      </c>
      <c r="I33" s="29"/>
      <c r="J33" s="36"/>
      <c r="K33" s="24"/>
    </row>
    <row r="34" spans="1:11">
      <c r="A34" s="5"/>
      <c r="B34" s="37" t="s">
        <v>1306</v>
      </c>
      <c r="C34" s="31">
        <v>0</v>
      </c>
      <c r="D34" s="31">
        <v>0</v>
      </c>
      <c r="E34" s="31">
        <v>0</v>
      </c>
      <c r="F34" s="31"/>
      <c r="G34" s="31"/>
      <c r="H34" s="31"/>
      <c r="I34" s="29"/>
      <c r="J34" s="36"/>
      <c r="K34" s="24"/>
    </row>
    <row r="35" spans="1:11">
      <c r="A35" s="5" t="s">
        <v>203</v>
      </c>
      <c r="B35" s="38" t="s">
        <v>924</v>
      </c>
      <c r="C35" s="31">
        <v>0</v>
      </c>
      <c r="D35" s="31">
        <v>0</v>
      </c>
      <c r="E35" s="31">
        <v>0</v>
      </c>
      <c r="F35" s="31"/>
      <c r="G35" s="31"/>
      <c r="H35" s="31"/>
      <c r="I35" s="29"/>
      <c r="J35" s="36"/>
      <c r="K35" s="24"/>
    </row>
    <row r="36" spans="1:11">
      <c r="A36" s="5" t="s">
        <v>204</v>
      </c>
      <c r="B36" s="38" t="s">
        <v>925</v>
      </c>
      <c r="C36" s="31">
        <v>0</v>
      </c>
      <c r="D36" s="31">
        <v>0</v>
      </c>
      <c r="E36" s="31">
        <v>0</v>
      </c>
      <c r="F36" s="31"/>
      <c r="G36" s="31"/>
      <c r="H36" s="31"/>
      <c r="I36" s="29"/>
      <c r="J36" s="36"/>
      <c r="K36" s="24"/>
    </row>
    <row r="37" spans="1:11">
      <c r="A37" s="39" t="s">
        <v>209</v>
      </c>
      <c r="B37" s="16" t="s">
        <v>926</v>
      </c>
      <c r="C37" s="31">
        <v>0</v>
      </c>
      <c r="D37" s="31">
        <v>0</v>
      </c>
      <c r="E37" s="31">
        <v>2140.35</v>
      </c>
      <c r="F37" s="31">
        <v>228.76000000000067</v>
      </c>
      <c r="G37" s="31">
        <v>2993.4699999999993</v>
      </c>
      <c r="H37" s="31">
        <v>1417.76</v>
      </c>
      <c r="I37" s="29"/>
      <c r="J37" s="36"/>
      <c r="K37" s="24"/>
    </row>
    <row r="38" spans="1:11" ht="18.75" customHeight="1" thickBot="1">
      <c r="A38" s="67" t="s">
        <v>1311</v>
      </c>
      <c r="B38" s="68" t="s">
        <v>218</v>
      </c>
      <c r="C38" s="69">
        <v>34656.81</v>
      </c>
      <c r="D38" s="69">
        <v>142447.91999999998</v>
      </c>
      <c r="E38" s="69">
        <v>48906.479999999996</v>
      </c>
      <c r="F38" s="69">
        <v>24154.11</v>
      </c>
      <c r="G38" s="69">
        <v>3473.6099999999997</v>
      </c>
      <c r="H38" s="69">
        <v>6377.44</v>
      </c>
      <c r="I38" s="23"/>
      <c r="K38" s="24"/>
    </row>
    <row r="39" spans="1:11" ht="13.5" thickTop="1">
      <c r="A39" s="3" t="s">
        <v>199</v>
      </c>
      <c r="B39" s="4" t="s">
        <v>927</v>
      </c>
      <c r="C39" s="28">
        <v>16485.960000000003</v>
      </c>
      <c r="D39" s="28">
        <v>59303.979999999996</v>
      </c>
      <c r="E39" s="28">
        <v>48906.479999999996</v>
      </c>
      <c r="F39" s="28">
        <v>24154.11</v>
      </c>
      <c r="G39" s="28">
        <v>3473.6099999999997</v>
      </c>
      <c r="H39" s="28">
        <v>6377.44</v>
      </c>
      <c r="I39" s="29"/>
      <c r="J39" s="36"/>
      <c r="K39" s="24"/>
    </row>
    <row r="40" spans="1:11">
      <c r="A40" s="3"/>
      <c r="B40" s="37" t="s">
        <v>928</v>
      </c>
      <c r="C40" s="30">
        <v>0</v>
      </c>
      <c r="D40" s="30">
        <v>789.47</v>
      </c>
      <c r="E40" s="30">
        <v>943.89</v>
      </c>
      <c r="F40" s="30"/>
      <c r="G40" s="30"/>
      <c r="H40" s="30">
        <v>1814.8</v>
      </c>
      <c r="I40" s="29"/>
      <c r="J40" s="36"/>
      <c r="K40" s="24"/>
    </row>
    <row r="41" spans="1:11">
      <c r="A41" s="5" t="s">
        <v>202</v>
      </c>
      <c r="B41" s="6" t="s">
        <v>929</v>
      </c>
      <c r="C41" s="30">
        <v>0</v>
      </c>
      <c r="D41" s="30">
        <v>0</v>
      </c>
      <c r="E41" s="30">
        <v>0</v>
      </c>
      <c r="F41" s="30"/>
      <c r="G41" s="30"/>
      <c r="H41" s="30"/>
      <c r="I41" s="29"/>
      <c r="K41" s="24"/>
    </row>
    <row r="42" spans="1:11">
      <c r="A42" s="5" t="s">
        <v>203</v>
      </c>
      <c r="B42" s="6" t="s">
        <v>925</v>
      </c>
      <c r="C42" s="30">
        <v>0</v>
      </c>
      <c r="D42" s="30">
        <v>0</v>
      </c>
      <c r="E42" s="30">
        <v>0</v>
      </c>
      <c r="F42" s="30"/>
      <c r="G42" s="30"/>
      <c r="H42" s="30"/>
      <c r="I42" s="29"/>
      <c r="K42" s="24"/>
    </row>
    <row r="43" spans="1:11">
      <c r="A43" s="7" t="s">
        <v>204</v>
      </c>
      <c r="B43" s="8" t="s">
        <v>926</v>
      </c>
      <c r="C43" s="40">
        <v>18170.849999999999</v>
      </c>
      <c r="D43" s="40">
        <v>83143.939999999988</v>
      </c>
      <c r="E43" s="40">
        <v>0</v>
      </c>
      <c r="F43" s="40"/>
      <c r="G43" s="40"/>
      <c r="H43" s="40"/>
      <c r="I43" s="41"/>
      <c r="K43" s="24"/>
    </row>
    <row r="44" spans="1:11" ht="18.75" customHeight="1" thickBot="1">
      <c r="A44" s="67" t="s">
        <v>199</v>
      </c>
      <c r="B44" s="68" t="s">
        <v>930</v>
      </c>
      <c r="C44" s="69">
        <v>-651311.91000000085</v>
      </c>
      <c r="D44" s="69">
        <v>-157898.24000000022</v>
      </c>
      <c r="E44" s="69">
        <v>-561184.39000000083</v>
      </c>
      <c r="F44" s="69">
        <v>988632.47000000137</v>
      </c>
      <c r="G44" s="69">
        <v>-117507.16999999958</v>
      </c>
      <c r="H44" s="69">
        <v>-1029594.23</v>
      </c>
      <c r="I44" s="23"/>
      <c r="K44" s="24"/>
    </row>
    <row r="45" spans="1:11" ht="18.75" customHeight="1" thickTop="1" thickBot="1">
      <c r="A45" s="67" t="s">
        <v>920</v>
      </c>
      <c r="B45" s="68" t="s">
        <v>932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23"/>
      <c r="K45" s="24"/>
    </row>
    <row r="46" spans="1:11" s="43" customFormat="1" ht="13.5" thickTop="1">
      <c r="A46" s="9" t="s">
        <v>199</v>
      </c>
      <c r="B46" s="10" t="s">
        <v>225</v>
      </c>
      <c r="C46" s="42">
        <v>0</v>
      </c>
      <c r="D46" s="42">
        <v>0</v>
      </c>
      <c r="E46" s="42">
        <v>0</v>
      </c>
      <c r="F46" s="42"/>
      <c r="G46" s="42"/>
      <c r="H46" s="42"/>
      <c r="I46" s="29"/>
      <c r="K46" s="44"/>
    </row>
    <row r="47" spans="1:11" s="43" customFormat="1">
      <c r="A47" s="45" t="s">
        <v>202</v>
      </c>
      <c r="B47" s="13" t="s">
        <v>219</v>
      </c>
      <c r="C47" s="46">
        <v>0</v>
      </c>
      <c r="D47" s="46">
        <v>0</v>
      </c>
      <c r="E47" s="46">
        <v>0</v>
      </c>
      <c r="F47" s="46"/>
      <c r="G47" s="46"/>
      <c r="H47" s="46"/>
      <c r="I47" s="29"/>
      <c r="K47" s="44"/>
    </row>
    <row r="48" spans="1:11" ht="18.75" customHeight="1" thickBot="1">
      <c r="A48" s="67" t="s">
        <v>921</v>
      </c>
      <c r="B48" s="68" t="s">
        <v>946</v>
      </c>
      <c r="C48" s="69">
        <v>-651311.91000000085</v>
      </c>
      <c r="D48" s="69">
        <v>-157898.24000000022</v>
      </c>
      <c r="E48" s="69">
        <v>-561184.39000000083</v>
      </c>
      <c r="F48" s="69">
        <v>988632.47000000137</v>
      </c>
      <c r="G48" s="69">
        <v>-117507.16999999958</v>
      </c>
      <c r="H48" s="69">
        <v>-1029594.23</v>
      </c>
      <c r="I48" s="23"/>
      <c r="K48" s="24"/>
    </row>
    <row r="49" spans="1:11" ht="18.75" customHeight="1" thickTop="1" thickBot="1">
      <c r="A49" s="67" t="s">
        <v>931</v>
      </c>
      <c r="B49" s="68" t="s">
        <v>935</v>
      </c>
      <c r="C49" s="69">
        <v>-110882.41</v>
      </c>
      <c r="D49" s="69">
        <v>793.5</v>
      </c>
      <c r="E49" s="69">
        <v>-93583.1</v>
      </c>
      <c r="F49" s="69">
        <v>206829.46</v>
      </c>
      <c r="G49" s="69">
        <v>-76.36</v>
      </c>
      <c r="H49" s="69">
        <v>-179805.3</v>
      </c>
      <c r="I49" s="23"/>
      <c r="K49" s="24"/>
    </row>
    <row r="50" spans="1:11" ht="18.75" customHeight="1" thickTop="1" thickBot="1">
      <c r="A50" s="67" t="s">
        <v>933</v>
      </c>
      <c r="B50" s="68" t="s">
        <v>1428</v>
      </c>
      <c r="C50" s="69">
        <v>0</v>
      </c>
      <c r="D50" s="69">
        <v>0</v>
      </c>
      <c r="E50" s="69">
        <v>0</v>
      </c>
      <c r="F50" s="69"/>
      <c r="G50" s="69"/>
      <c r="H50" s="69"/>
      <c r="I50" s="23"/>
      <c r="K50" s="24"/>
    </row>
    <row r="51" spans="1:11" ht="18.75" customHeight="1" thickTop="1" thickBot="1">
      <c r="A51" s="67" t="s">
        <v>934</v>
      </c>
      <c r="B51" s="68" t="s">
        <v>1874</v>
      </c>
      <c r="C51" s="69">
        <v>-540429.50000000081</v>
      </c>
      <c r="D51" s="69">
        <v>-158691.74000000022</v>
      </c>
      <c r="E51" s="69">
        <v>-467601.29000000085</v>
      </c>
      <c r="F51" s="69">
        <v>781803.01000000141</v>
      </c>
      <c r="G51" s="69">
        <v>-117430.80999999958</v>
      </c>
      <c r="H51" s="69">
        <v>-849788.93</v>
      </c>
      <c r="I51" s="23"/>
      <c r="K51" s="24"/>
    </row>
    <row r="52" spans="1:11" ht="22.5" customHeight="1" thickTop="1">
      <c r="A52" s="11"/>
      <c r="B52" s="10"/>
      <c r="C52" s="10"/>
      <c r="D52" s="10"/>
      <c r="E52" s="10"/>
      <c r="F52" s="15"/>
      <c r="G52" s="15"/>
      <c r="H52" s="15"/>
      <c r="I52" s="43"/>
      <c r="K52" s="44"/>
    </row>
    <row r="53" spans="1:11">
      <c r="F53" s="36"/>
      <c r="G53" s="36"/>
      <c r="H53" s="36"/>
      <c r="I53" s="43"/>
      <c r="K53" s="44"/>
    </row>
    <row r="54" spans="1:11">
      <c r="B54" s="10"/>
      <c r="C54" s="10"/>
      <c r="D54" s="10"/>
      <c r="E54" s="10"/>
      <c r="I54" s="43"/>
      <c r="K54" s="44"/>
    </row>
    <row r="55" spans="1:11">
      <c r="I55" s="43"/>
      <c r="K55" s="44"/>
    </row>
    <row r="56" spans="1:11">
      <c r="I56" s="43"/>
      <c r="K56" s="44"/>
    </row>
    <row r="57" spans="1:11">
      <c r="F57" s="47"/>
      <c r="G57" s="47"/>
      <c r="H57" s="47"/>
      <c r="I57" s="43"/>
      <c r="K57" s="44"/>
    </row>
    <row r="58" spans="1:11">
      <c r="F58" s="36"/>
      <c r="G58" s="36"/>
      <c r="H58" s="36"/>
      <c r="I58" s="43"/>
      <c r="K58" s="44"/>
    </row>
    <row r="59" spans="1:11">
      <c r="F59" s="47"/>
      <c r="G59" s="47"/>
      <c r="H59" s="47"/>
      <c r="I59" s="43"/>
      <c r="K59" s="44"/>
    </row>
    <row r="60" spans="1:11">
      <c r="I60" s="43"/>
      <c r="K60" s="44"/>
    </row>
    <row r="61" spans="1:11">
      <c r="B61" s="47"/>
      <c r="C61" s="47"/>
      <c r="D61" s="47"/>
      <c r="E61" s="47"/>
      <c r="I61" s="43"/>
      <c r="K61" s="44"/>
    </row>
    <row r="62" spans="1:11">
      <c r="I62" s="43"/>
      <c r="K62" s="44"/>
    </row>
    <row r="63" spans="1:11">
      <c r="I63" s="43"/>
      <c r="K63" s="44"/>
    </row>
    <row r="64" spans="1:11">
      <c r="I64" s="43"/>
      <c r="K64" s="44"/>
    </row>
    <row r="65" spans="9:11">
      <c r="I65" s="43"/>
      <c r="K65" s="44"/>
    </row>
    <row r="66" spans="9:11">
      <c r="I66" s="43"/>
      <c r="K66" s="44"/>
    </row>
    <row r="67" spans="9:11">
      <c r="I67" s="43"/>
      <c r="K67" s="44"/>
    </row>
    <row r="68" spans="9:11">
      <c r="I68" s="43"/>
      <c r="K68" s="44"/>
    </row>
    <row r="69" spans="9:11">
      <c r="I69" s="43"/>
      <c r="K69" s="44"/>
    </row>
    <row r="70" spans="9:11">
      <c r="I70" s="43"/>
      <c r="K70" s="44"/>
    </row>
    <row r="71" spans="9:11">
      <c r="I71" s="43"/>
      <c r="K71" s="44"/>
    </row>
    <row r="72" spans="9:11">
      <c r="I72" s="43"/>
      <c r="K72" s="44"/>
    </row>
    <row r="73" spans="9:11">
      <c r="I73" s="43"/>
      <c r="K73" s="44"/>
    </row>
    <row r="74" spans="9:11">
      <c r="I74" s="43"/>
      <c r="K74" s="44"/>
    </row>
    <row r="75" spans="9:11">
      <c r="I75" s="43"/>
      <c r="K75" s="44"/>
    </row>
    <row r="76" spans="9:11">
      <c r="I76" s="43"/>
      <c r="K76" s="44"/>
    </row>
    <row r="77" spans="9:11">
      <c r="I77" s="43"/>
      <c r="K77" s="44"/>
    </row>
    <row r="78" spans="9:11">
      <c r="I78" s="43"/>
      <c r="K78" s="44"/>
    </row>
    <row r="79" spans="9:11">
      <c r="I79" s="43"/>
      <c r="K79" s="44"/>
    </row>
    <row r="80" spans="9:11">
      <c r="I80" s="43"/>
      <c r="K80" s="44"/>
    </row>
    <row r="81" spans="9:11">
      <c r="I81" s="43"/>
      <c r="K81" s="44"/>
    </row>
    <row r="82" spans="9:11">
      <c r="I82" s="43"/>
      <c r="K82" s="44"/>
    </row>
    <row r="83" spans="9:11">
      <c r="I83" s="43"/>
      <c r="K83" s="44"/>
    </row>
    <row r="84" spans="9:11">
      <c r="I84" s="43"/>
      <c r="K84" s="44"/>
    </row>
    <row r="85" spans="9:11">
      <c r="I85" s="43"/>
      <c r="K85" s="44"/>
    </row>
    <row r="86" spans="9:11">
      <c r="I86" s="43"/>
      <c r="K86" s="44"/>
    </row>
    <row r="87" spans="9:11">
      <c r="I87" s="43"/>
      <c r="K87" s="44"/>
    </row>
    <row r="88" spans="9:11">
      <c r="I88" s="43"/>
      <c r="K88" s="44"/>
    </row>
    <row r="89" spans="9:11">
      <c r="I89" s="43"/>
      <c r="K89" s="44"/>
    </row>
    <row r="90" spans="9:11">
      <c r="I90" s="43"/>
      <c r="K90" s="44"/>
    </row>
    <row r="91" spans="9:11">
      <c r="I91" s="43"/>
      <c r="K91" s="44"/>
    </row>
    <row r="92" spans="9:11">
      <c r="I92" s="43"/>
      <c r="K92" s="44"/>
    </row>
    <row r="93" spans="9:11">
      <c r="I93" s="43"/>
      <c r="K93" s="44"/>
    </row>
    <row r="94" spans="9:11">
      <c r="I94" s="43"/>
      <c r="K94" s="44"/>
    </row>
    <row r="95" spans="9:11">
      <c r="I95" s="43"/>
      <c r="K95" s="44"/>
    </row>
    <row r="96" spans="9:11">
      <c r="I96" s="43"/>
      <c r="K96" s="44"/>
    </row>
    <row r="97" spans="9:11">
      <c r="I97" s="43"/>
      <c r="K97" s="44"/>
    </row>
    <row r="98" spans="9:11">
      <c r="I98" s="43"/>
      <c r="K98" s="2"/>
    </row>
    <row r="99" spans="9:11">
      <c r="I99" s="43"/>
    </row>
    <row r="100" spans="9:11">
      <c r="I100" s="43"/>
    </row>
    <row r="101" spans="9:11">
      <c r="I101" s="43"/>
    </row>
    <row r="102" spans="9:11">
      <c r="I102" s="43"/>
    </row>
    <row r="103" spans="9:11">
      <c r="I103" s="43"/>
    </row>
    <row r="104" spans="9:11">
      <c r="I104" s="43"/>
    </row>
    <row r="105" spans="9:11">
      <c r="I105" s="43"/>
    </row>
    <row r="106" spans="9:11">
      <c r="I106" s="43"/>
    </row>
    <row r="107" spans="9:11">
      <c r="I107" s="43"/>
    </row>
    <row r="108" spans="9:11">
      <c r="I108" s="43"/>
    </row>
    <row r="109" spans="9:11">
      <c r="I109" s="43"/>
    </row>
    <row r="110" spans="9:11">
      <c r="I110" s="43"/>
    </row>
    <row r="111" spans="9:11">
      <c r="I111" s="43"/>
    </row>
    <row r="112" spans="9:11">
      <c r="I112" s="43"/>
    </row>
    <row r="113" spans="9:9">
      <c r="I113" s="43"/>
    </row>
    <row r="114" spans="9:9">
      <c r="I114" s="43"/>
    </row>
    <row r="115" spans="9:9">
      <c r="I115" s="43"/>
    </row>
    <row r="116" spans="9:9">
      <c r="I116" s="43"/>
    </row>
    <row r="117" spans="9:9">
      <c r="I117" s="43"/>
    </row>
    <row r="118" spans="9:9">
      <c r="I118" s="43"/>
    </row>
    <row r="119" spans="9:9">
      <c r="I119" s="43"/>
    </row>
    <row r="120" spans="9:9">
      <c r="I120" s="43"/>
    </row>
    <row r="121" spans="9:9">
      <c r="I121" s="43"/>
    </row>
    <row r="122" spans="9:9">
      <c r="I122" s="43"/>
    </row>
    <row r="123" spans="9:9">
      <c r="I123" s="43"/>
    </row>
    <row r="124" spans="9:9">
      <c r="I124" s="43"/>
    </row>
    <row r="125" spans="9:9">
      <c r="I125" s="43"/>
    </row>
    <row r="126" spans="9:9">
      <c r="I126" s="43"/>
    </row>
    <row r="127" spans="9:9">
      <c r="I127" s="43"/>
    </row>
    <row r="128" spans="9:9">
      <c r="I128" s="43"/>
    </row>
    <row r="129" spans="9:9">
      <c r="I129" s="43"/>
    </row>
    <row r="130" spans="9:9">
      <c r="I130" s="43"/>
    </row>
    <row r="131" spans="9:9">
      <c r="I131" s="43"/>
    </row>
    <row r="132" spans="9:9">
      <c r="I132" s="43"/>
    </row>
    <row r="133" spans="9:9">
      <c r="I133" s="43"/>
    </row>
    <row r="134" spans="9:9">
      <c r="I134" s="43"/>
    </row>
    <row r="135" spans="9:9">
      <c r="I135" s="43"/>
    </row>
    <row r="136" spans="9:9">
      <c r="I136" s="43"/>
    </row>
    <row r="137" spans="9:9">
      <c r="I137" s="43"/>
    </row>
    <row r="138" spans="9:9">
      <c r="I138" s="43"/>
    </row>
    <row r="139" spans="9:9">
      <c r="I139" s="43"/>
    </row>
    <row r="140" spans="9:9">
      <c r="I140" s="43"/>
    </row>
    <row r="141" spans="9:9">
      <c r="I141" s="43"/>
    </row>
    <row r="142" spans="9:9">
      <c r="I142" s="43"/>
    </row>
    <row r="143" spans="9:9">
      <c r="I143" s="43"/>
    </row>
    <row r="144" spans="9:9">
      <c r="I144" s="43"/>
    </row>
    <row r="145" spans="9:9">
      <c r="I145" s="43"/>
    </row>
    <row r="146" spans="9:9">
      <c r="I146" s="43"/>
    </row>
    <row r="147" spans="9:9">
      <c r="I147" s="43"/>
    </row>
    <row r="148" spans="9:9">
      <c r="I148" s="43"/>
    </row>
    <row r="149" spans="9:9">
      <c r="I149" s="43"/>
    </row>
    <row r="150" spans="9:9">
      <c r="I150" s="43"/>
    </row>
    <row r="151" spans="9:9">
      <c r="I151" s="43"/>
    </row>
    <row r="152" spans="9:9">
      <c r="I152" s="43"/>
    </row>
    <row r="153" spans="9:9">
      <c r="I153" s="43"/>
    </row>
    <row r="154" spans="9:9">
      <c r="I154" s="43"/>
    </row>
    <row r="155" spans="9:9">
      <c r="I155" s="43"/>
    </row>
    <row r="156" spans="9:9">
      <c r="I156" s="43"/>
    </row>
    <row r="157" spans="9:9">
      <c r="I157" s="43"/>
    </row>
    <row r="158" spans="9:9">
      <c r="I158" s="43"/>
    </row>
    <row r="159" spans="9:9">
      <c r="I159" s="43"/>
    </row>
    <row r="160" spans="9:9">
      <c r="I160" s="43"/>
    </row>
    <row r="161" spans="9:9">
      <c r="I161" s="43"/>
    </row>
    <row r="162" spans="9:9">
      <c r="I162" s="43"/>
    </row>
    <row r="163" spans="9:9">
      <c r="I163" s="43"/>
    </row>
    <row r="164" spans="9:9">
      <c r="I164" s="43"/>
    </row>
    <row r="165" spans="9:9">
      <c r="I165" s="43"/>
    </row>
    <row r="166" spans="9:9">
      <c r="I166" s="43"/>
    </row>
    <row r="167" spans="9:9">
      <c r="I167" s="43"/>
    </row>
    <row r="168" spans="9:9">
      <c r="I168" s="43"/>
    </row>
    <row r="169" spans="9:9">
      <c r="I169" s="43"/>
    </row>
    <row r="170" spans="9:9">
      <c r="I170" s="43"/>
    </row>
    <row r="171" spans="9:9">
      <c r="I171" s="43"/>
    </row>
  </sheetData>
  <mergeCells count="1">
    <mergeCell ref="A2:G2"/>
  </mergeCells>
  <phoneticPr fontId="0" type="noConversion"/>
  <pageMargins left="0.74803149606299213" right="0.39370078740157483" top="0.59055118110236227" bottom="0.59055118110236227" header="0.51181102362204722" footer="0.39370078740157483"/>
  <pageSetup paperSize="9" scale="69" orientation="portrait" horizontalDpi="300" verticalDpi="300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8"/>
  <sheetViews>
    <sheetView view="pageBreakPreview" topLeftCell="A77" zoomScale="60" zoomScaleNormal="100" workbookViewId="0">
      <selection activeCell="B434" sqref="B434"/>
    </sheetView>
  </sheetViews>
  <sheetFormatPr defaultRowHeight="14.1" customHeight="1"/>
  <cols>
    <col min="1" max="2" width="3.28515625" style="18" bestFit="1" customWidth="1"/>
    <col min="3" max="3" width="3.85546875" style="18" bestFit="1" customWidth="1"/>
    <col min="4" max="4" width="67.5703125" style="18" customWidth="1"/>
    <col min="5" max="5" width="14.140625" style="59" customWidth="1"/>
    <col min="6" max="6" width="14.42578125" style="18" customWidth="1"/>
    <col min="7" max="7" width="9.140625" style="18"/>
    <col min="8" max="8" width="12" style="18" bestFit="1" customWidth="1"/>
    <col min="9" max="16384" width="9.140625" style="18"/>
  </cols>
  <sheetData>
    <row r="1" spans="1:6" ht="14.1" customHeight="1">
      <c r="A1" s="48"/>
      <c r="B1" s="48"/>
      <c r="C1" s="48"/>
      <c r="D1" s="1" t="s">
        <v>428</v>
      </c>
      <c r="E1" s="43"/>
    </row>
    <row r="2" spans="1:6" ht="14.1" customHeight="1">
      <c r="A2" s="52"/>
      <c r="B2" s="61"/>
      <c r="C2" s="61"/>
      <c r="D2" s="62" t="s">
        <v>447</v>
      </c>
      <c r="E2" s="49"/>
    </row>
    <row r="3" spans="1:6" ht="32.25" customHeight="1">
      <c r="A3" s="50"/>
      <c r="B3" s="50"/>
      <c r="C3" s="50"/>
      <c r="D3" s="51" t="s">
        <v>485</v>
      </c>
      <c r="E3" s="60" t="s">
        <v>446</v>
      </c>
    </row>
    <row r="4" spans="1:6" ht="14.1" customHeight="1">
      <c r="A4" s="50"/>
      <c r="B4" s="50"/>
      <c r="C4" s="50"/>
      <c r="D4" s="52"/>
      <c r="E4" s="53"/>
    </row>
    <row r="5" spans="1:6" ht="14.1" customHeight="1">
      <c r="A5" s="54" t="s">
        <v>486</v>
      </c>
      <c r="B5" s="50"/>
      <c r="C5" s="50"/>
      <c r="D5" s="52" t="s">
        <v>487</v>
      </c>
      <c r="E5" s="53"/>
    </row>
    <row r="6" spans="1:6" ht="14.1" customHeight="1">
      <c r="A6" s="50"/>
      <c r="B6" s="54" t="s">
        <v>488</v>
      </c>
      <c r="C6" s="50"/>
      <c r="D6" s="55" t="s">
        <v>1874</v>
      </c>
      <c r="E6" s="53" t="e">
        <f>'Rachunek wyników'!#REF!</f>
        <v>#REF!</v>
      </c>
    </row>
    <row r="7" spans="1:6" ht="14.1" customHeight="1">
      <c r="A7" s="50"/>
      <c r="B7" s="54" t="s">
        <v>489</v>
      </c>
      <c r="C7" s="50"/>
      <c r="D7" s="55" t="s">
        <v>490</v>
      </c>
      <c r="E7" s="53" t="e">
        <f>E8+E9+E10+E11+E12+E13+E14+E15+E16+E17+E18</f>
        <v>#REF!</v>
      </c>
    </row>
    <row r="8" spans="1:6" ht="14.1" customHeight="1">
      <c r="A8" s="50"/>
      <c r="B8" s="50"/>
      <c r="C8" s="50" t="s">
        <v>491</v>
      </c>
      <c r="D8" s="52" t="s">
        <v>216</v>
      </c>
      <c r="E8" s="53" t="e">
        <f>'Rachunek wyników'!#REF!</f>
        <v>#REF!</v>
      </c>
    </row>
    <row r="9" spans="1:6" ht="14.1" customHeight="1">
      <c r="A9" s="50"/>
      <c r="B9" s="50"/>
      <c r="C9" s="50" t="s">
        <v>492</v>
      </c>
      <c r="D9" s="52" t="s">
        <v>493</v>
      </c>
      <c r="E9" s="53">
        <v>279.79000000000002</v>
      </c>
    </row>
    <row r="10" spans="1:6" ht="14.1" customHeight="1">
      <c r="A10" s="50"/>
      <c r="B10" s="50"/>
      <c r="C10" s="50" t="s">
        <v>494</v>
      </c>
      <c r="D10" s="52" t="s">
        <v>495</v>
      </c>
      <c r="E10" s="53">
        <f>obrotowka!I951</f>
        <v>5042.5600000000004</v>
      </c>
    </row>
    <row r="11" spans="1:6" ht="14.1" customHeight="1">
      <c r="A11" s="50"/>
      <c r="B11" s="50"/>
      <c r="C11" s="50" t="s">
        <v>496</v>
      </c>
      <c r="D11" s="52" t="s">
        <v>497</v>
      </c>
      <c r="E11" s="53" t="e">
        <f>-'Rachunek wyników'!#REF!</f>
        <v>#REF!</v>
      </c>
    </row>
    <row r="12" spans="1:6" ht="14.1" customHeight="1">
      <c r="A12" s="50"/>
      <c r="B12" s="50"/>
      <c r="C12" s="50" t="s">
        <v>498</v>
      </c>
      <c r="D12" s="52" t="s">
        <v>499</v>
      </c>
      <c r="E12" s="53" t="e">
        <f>#REF!</f>
        <v>#REF!</v>
      </c>
    </row>
    <row r="13" spans="1:6" ht="14.1" customHeight="1">
      <c r="A13" s="50"/>
      <c r="B13" s="50"/>
      <c r="C13" s="50" t="s">
        <v>500</v>
      </c>
      <c r="D13" s="52" t="s">
        <v>501</v>
      </c>
      <c r="E13" s="53" t="e">
        <f>-#REF!</f>
        <v>#REF!</v>
      </c>
    </row>
    <row r="14" spans="1:6" ht="14.1" customHeight="1">
      <c r="A14" s="50"/>
      <c r="B14" s="50"/>
      <c r="C14" s="50" t="s">
        <v>502</v>
      </c>
      <c r="D14" s="52" t="s">
        <v>503</v>
      </c>
      <c r="E14" s="53" t="e">
        <f>-#REF!</f>
        <v>#REF!</v>
      </c>
    </row>
    <row r="15" spans="1:6" ht="14.1" customHeight="1">
      <c r="A15" s="50"/>
      <c r="B15" s="50"/>
      <c r="C15" s="50" t="s">
        <v>504</v>
      </c>
      <c r="D15" s="52" t="s">
        <v>505</v>
      </c>
      <c r="E15" s="53" t="e">
        <f>#REF!+#REF!+#REF!+#REF!+#REF!+#REF!</f>
        <v>#REF!</v>
      </c>
    </row>
    <row r="16" spans="1:6" ht="14.1" customHeight="1">
      <c r="A16" s="50"/>
      <c r="B16" s="50"/>
      <c r="C16" s="50" t="s">
        <v>506</v>
      </c>
      <c r="D16" s="52" t="s">
        <v>507</v>
      </c>
      <c r="E16" s="53" t="e">
        <f>-#REF!-#REF!+#REF!-obrotowka!J1028</f>
        <v>#REF!</v>
      </c>
      <c r="F16" s="18" t="s">
        <v>1245</v>
      </c>
    </row>
    <row r="17" spans="1:6" ht="14.1" customHeight="1">
      <c r="A17" s="50"/>
      <c r="B17" s="50"/>
      <c r="C17" s="50" t="s">
        <v>508</v>
      </c>
      <c r="D17" s="52" t="s">
        <v>509</v>
      </c>
      <c r="E17" s="53">
        <f>-obrotowka!E1028</f>
        <v>-5077.05</v>
      </c>
      <c r="F17" s="18" t="s">
        <v>1245</v>
      </c>
    </row>
    <row r="18" spans="1:6" ht="14.1" customHeight="1">
      <c r="A18" s="50"/>
      <c r="B18" s="50"/>
      <c r="C18" s="50"/>
      <c r="D18" s="52"/>
      <c r="E18" s="53"/>
    </row>
    <row r="19" spans="1:6" ht="14.1" customHeight="1">
      <c r="A19" s="50"/>
      <c r="B19" s="54" t="s">
        <v>510</v>
      </c>
      <c r="C19" s="50"/>
      <c r="D19" s="55" t="s">
        <v>511</v>
      </c>
      <c r="E19" s="53" t="e">
        <f>E6+E7</f>
        <v>#REF!</v>
      </c>
    </row>
    <row r="20" spans="1:6" ht="14.1" customHeight="1">
      <c r="A20" s="54" t="s">
        <v>512</v>
      </c>
      <c r="B20" s="50"/>
      <c r="C20" s="50"/>
      <c r="D20" s="52" t="s">
        <v>513</v>
      </c>
      <c r="E20" s="53"/>
    </row>
    <row r="21" spans="1:6" ht="14.1" customHeight="1">
      <c r="A21" s="50"/>
      <c r="B21" s="54" t="s">
        <v>488</v>
      </c>
      <c r="C21" s="50"/>
      <c r="D21" s="55" t="s">
        <v>514</v>
      </c>
      <c r="E21" s="53">
        <f>E22+E23+E24+E37</f>
        <v>0</v>
      </c>
    </row>
    <row r="22" spans="1:6" ht="14.1" customHeight="1">
      <c r="A22" s="50"/>
      <c r="B22" s="50"/>
      <c r="C22" s="50" t="s">
        <v>491</v>
      </c>
      <c r="D22" s="52" t="s">
        <v>515</v>
      </c>
      <c r="E22" s="53"/>
    </row>
    <row r="23" spans="1:6" ht="14.1" customHeight="1">
      <c r="A23" s="50"/>
      <c r="B23" s="50"/>
      <c r="C23" s="50" t="s">
        <v>492</v>
      </c>
      <c r="D23" s="52" t="s">
        <v>516</v>
      </c>
      <c r="E23" s="53"/>
    </row>
    <row r="24" spans="1:6" ht="14.1" customHeight="1">
      <c r="A24" s="50"/>
      <c r="B24" s="50"/>
      <c r="C24" s="50" t="s">
        <v>494</v>
      </c>
      <c r="D24" s="52" t="s">
        <v>517</v>
      </c>
      <c r="E24" s="53">
        <f>E25+E31</f>
        <v>0</v>
      </c>
    </row>
    <row r="25" spans="1:6" ht="14.1" customHeight="1">
      <c r="A25" s="50"/>
      <c r="B25" s="50"/>
      <c r="C25" s="50"/>
      <c r="D25" s="52" t="s">
        <v>518</v>
      </c>
      <c r="E25" s="53"/>
    </row>
    <row r="26" spans="1:6" ht="14.1" customHeight="1">
      <c r="A26" s="50"/>
      <c r="B26" s="50"/>
      <c r="C26" s="50"/>
      <c r="D26" s="52" t="s">
        <v>520</v>
      </c>
      <c r="E26" s="53"/>
    </row>
    <row r="27" spans="1:6" ht="14.1" customHeight="1">
      <c r="A27" s="50"/>
      <c r="B27" s="50"/>
      <c r="C27" s="50"/>
      <c r="D27" s="52" t="s">
        <v>521</v>
      </c>
      <c r="E27" s="53"/>
    </row>
    <row r="28" spans="1:6" ht="14.1" customHeight="1">
      <c r="A28" s="50"/>
      <c r="B28" s="50"/>
      <c r="C28" s="50"/>
      <c r="D28" s="52" t="s">
        <v>522</v>
      </c>
      <c r="E28" s="53"/>
    </row>
    <row r="29" spans="1:6" ht="14.1" customHeight="1">
      <c r="A29" s="50"/>
      <c r="B29" s="50"/>
      <c r="C29" s="50"/>
      <c r="D29" s="52" t="s">
        <v>523</v>
      </c>
      <c r="E29" s="53"/>
    </row>
    <row r="30" spans="1:6" ht="14.1" customHeight="1">
      <c r="A30" s="50"/>
      <c r="B30" s="50"/>
      <c r="C30" s="50"/>
      <c r="D30" s="52" t="s">
        <v>524</v>
      </c>
      <c r="E30" s="53"/>
    </row>
    <row r="31" spans="1:6" ht="14.1" customHeight="1">
      <c r="A31" s="50"/>
      <c r="B31" s="50"/>
      <c r="C31" s="50"/>
      <c r="D31" s="52" t="s">
        <v>519</v>
      </c>
      <c r="E31" s="53">
        <f>SUM(E32:E36)</f>
        <v>0</v>
      </c>
    </row>
    <row r="32" spans="1:6" ht="14.1" customHeight="1">
      <c r="A32" s="50"/>
      <c r="B32" s="50"/>
      <c r="C32" s="50"/>
      <c r="D32" s="52" t="s">
        <v>520</v>
      </c>
      <c r="E32" s="53"/>
    </row>
    <row r="33" spans="1:8" ht="14.1" customHeight="1">
      <c r="A33" s="50"/>
      <c r="B33" s="50"/>
      <c r="C33" s="50"/>
      <c r="D33" s="52" t="s">
        <v>521</v>
      </c>
      <c r="E33" s="53"/>
    </row>
    <row r="34" spans="1:8" ht="14.1" customHeight="1">
      <c r="A34" s="50"/>
      <c r="B34" s="50"/>
      <c r="C34" s="50"/>
      <c r="D34" s="52" t="s">
        <v>522</v>
      </c>
      <c r="E34" s="53"/>
    </row>
    <row r="35" spans="1:8" ht="14.1" customHeight="1">
      <c r="A35" s="50"/>
      <c r="B35" s="50"/>
      <c r="C35" s="50"/>
      <c r="D35" s="52" t="s">
        <v>523</v>
      </c>
      <c r="E35" s="53"/>
    </row>
    <row r="36" spans="1:8" ht="14.1" customHeight="1">
      <c r="A36" s="50"/>
      <c r="B36" s="50"/>
      <c r="C36" s="50"/>
      <c r="D36" s="52" t="s">
        <v>524</v>
      </c>
      <c r="E36" s="53"/>
      <c r="H36" s="56"/>
    </row>
    <row r="37" spans="1:8" ht="14.1" customHeight="1">
      <c r="A37" s="50"/>
      <c r="B37" s="50"/>
      <c r="C37" s="50" t="s">
        <v>496</v>
      </c>
      <c r="D37" s="52" t="s">
        <v>525</v>
      </c>
      <c r="E37" s="53"/>
    </row>
    <row r="38" spans="1:8" ht="14.1" customHeight="1">
      <c r="A38" s="50"/>
      <c r="B38" s="54" t="s">
        <v>489</v>
      </c>
      <c r="C38" s="50"/>
      <c r="D38" s="55" t="s">
        <v>526</v>
      </c>
      <c r="E38" s="53">
        <f>SUM(E39:E41)+E51</f>
        <v>-175015.92</v>
      </c>
    </row>
    <row r="39" spans="1:8" ht="14.1" customHeight="1">
      <c r="A39" s="50"/>
      <c r="B39" s="50"/>
      <c r="C39" s="50" t="s">
        <v>491</v>
      </c>
      <c r="D39" s="52" t="s">
        <v>527</v>
      </c>
      <c r="E39" s="53"/>
    </row>
    <row r="40" spans="1:8" ht="14.1" customHeight="1">
      <c r="A40" s="50"/>
      <c r="B40" s="50"/>
      <c r="C40" s="50" t="s">
        <v>492</v>
      </c>
      <c r="D40" s="52" t="s">
        <v>528</v>
      </c>
      <c r="E40" s="53"/>
      <c r="F40" s="56"/>
    </row>
    <row r="41" spans="1:8" ht="14.1" customHeight="1">
      <c r="A41" s="50"/>
      <c r="B41" s="50"/>
      <c r="C41" s="50" t="s">
        <v>494</v>
      </c>
      <c r="D41" s="52" t="s">
        <v>529</v>
      </c>
      <c r="E41" s="53">
        <f>(+E42+E45)</f>
        <v>0</v>
      </c>
    </row>
    <row r="42" spans="1:8" ht="14.1" customHeight="1">
      <c r="A42" s="50"/>
      <c r="B42" s="50"/>
      <c r="C42" s="50"/>
      <c r="D42" s="52" t="s">
        <v>518</v>
      </c>
      <c r="E42" s="53">
        <f>(E43+E44)</f>
        <v>0</v>
      </c>
    </row>
    <row r="43" spans="1:8" ht="14.1" customHeight="1">
      <c r="A43" s="50"/>
      <c r="B43" s="50"/>
      <c r="C43" s="50"/>
      <c r="D43" s="52" t="s">
        <v>530</v>
      </c>
      <c r="E43" s="53"/>
    </row>
    <row r="44" spans="1:8" ht="14.1" customHeight="1">
      <c r="A44" s="50"/>
      <c r="B44" s="50"/>
      <c r="C44" s="50"/>
      <c r="D44" s="52" t="s">
        <v>531</v>
      </c>
      <c r="E44" s="53"/>
    </row>
    <row r="45" spans="1:8" ht="14.1" customHeight="1">
      <c r="A45" s="50"/>
      <c r="B45" s="50"/>
      <c r="C45" s="50"/>
      <c r="D45" s="52" t="s">
        <v>519</v>
      </c>
      <c r="E45" s="53">
        <f>+E46+E50</f>
        <v>0</v>
      </c>
    </row>
    <row r="46" spans="1:8" ht="14.1" customHeight="1">
      <c r="A46" s="50"/>
      <c r="B46" s="50"/>
      <c r="C46" s="50"/>
      <c r="D46" s="52" t="s">
        <v>530</v>
      </c>
      <c r="E46" s="53"/>
    </row>
    <row r="47" spans="1:8" ht="14.1" hidden="1" customHeight="1">
      <c r="A47" s="50"/>
      <c r="B47" s="50"/>
      <c r="C47" s="50"/>
      <c r="D47" s="52" t="s">
        <v>1575</v>
      </c>
      <c r="E47" s="53" t="e">
        <f>#REF!+#REF!</f>
        <v>#REF!</v>
      </c>
    </row>
    <row r="48" spans="1:8" ht="14.1" hidden="1" customHeight="1">
      <c r="A48" s="50"/>
      <c r="B48" s="50"/>
      <c r="C48" s="50"/>
      <c r="D48" s="52" t="s">
        <v>1574</v>
      </c>
      <c r="E48" s="53" t="e">
        <f>#REF!</f>
        <v>#REF!</v>
      </c>
    </row>
    <row r="49" spans="1:5" ht="14.1" hidden="1" customHeight="1">
      <c r="A49" s="50"/>
      <c r="B49" s="50"/>
      <c r="C49" s="50"/>
      <c r="D49" s="52" t="s">
        <v>1576</v>
      </c>
      <c r="E49" s="53">
        <v>10000</v>
      </c>
    </row>
    <row r="50" spans="1:5" ht="14.1" customHeight="1">
      <c r="A50" s="50"/>
      <c r="B50" s="50"/>
      <c r="C50" s="50"/>
      <c r="D50" s="52" t="s">
        <v>531</v>
      </c>
      <c r="E50" s="53"/>
    </row>
    <row r="51" spans="1:5" ht="14.1" customHeight="1">
      <c r="A51" s="50"/>
      <c r="B51" s="50"/>
      <c r="C51" s="50" t="s">
        <v>532</v>
      </c>
      <c r="D51" s="52" t="s">
        <v>533</v>
      </c>
      <c r="E51" s="53">
        <v>-175015.92</v>
      </c>
    </row>
    <row r="52" spans="1:5" ht="14.1" customHeight="1">
      <c r="A52" s="50"/>
      <c r="B52" s="54" t="s">
        <v>510</v>
      </c>
      <c r="C52" s="50"/>
      <c r="D52" s="55" t="s">
        <v>534</v>
      </c>
      <c r="E52" s="53">
        <f>E21+E38</f>
        <v>-175015.92</v>
      </c>
    </row>
    <row r="53" spans="1:5" ht="14.1" customHeight="1">
      <c r="A53" s="54" t="s">
        <v>535</v>
      </c>
      <c r="B53" s="50"/>
      <c r="C53" s="50"/>
      <c r="D53" s="52" t="s">
        <v>536</v>
      </c>
      <c r="E53" s="53"/>
    </row>
    <row r="54" spans="1:5" ht="14.1" customHeight="1">
      <c r="A54" s="50"/>
      <c r="B54" s="54" t="s">
        <v>488</v>
      </c>
      <c r="C54" s="50"/>
      <c r="D54" s="55" t="s">
        <v>514</v>
      </c>
      <c r="E54" s="53" t="e">
        <f>SUM(E55:E58)+E59</f>
        <v>#REF!</v>
      </c>
    </row>
    <row r="55" spans="1:5" ht="25.5">
      <c r="A55" s="50"/>
      <c r="B55" s="50"/>
      <c r="C55" s="50" t="s">
        <v>491</v>
      </c>
      <c r="D55" s="57" t="s">
        <v>537</v>
      </c>
      <c r="E55" s="53" t="e">
        <f>#REF!+#REF!+#REF!</f>
        <v>#REF!</v>
      </c>
    </row>
    <row r="56" spans="1:5" ht="14.1" customHeight="1">
      <c r="A56" s="50"/>
      <c r="B56" s="50"/>
      <c r="C56" s="50" t="s">
        <v>492</v>
      </c>
      <c r="D56" s="52" t="s">
        <v>538</v>
      </c>
      <c r="E56" s="53">
        <v>50000</v>
      </c>
    </row>
    <row r="57" spans="1:5" ht="14.1" customHeight="1">
      <c r="A57" s="50"/>
      <c r="B57" s="50"/>
      <c r="C57" s="50" t="s">
        <v>494</v>
      </c>
      <c r="D57" s="52" t="s">
        <v>539</v>
      </c>
      <c r="E57" s="53"/>
    </row>
    <row r="58" spans="1:5" ht="14.1" customHeight="1">
      <c r="A58" s="50"/>
      <c r="B58" s="50"/>
      <c r="C58" s="50" t="s">
        <v>496</v>
      </c>
      <c r="D58" s="52" t="s">
        <v>540</v>
      </c>
      <c r="E58" s="53"/>
    </row>
    <row r="59" spans="1:5" ht="14.1" customHeight="1">
      <c r="A59" s="50"/>
      <c r="B59" s="50"/>
      <c r="C59" s="50"/>
      <c r="D59" s="52"/>
      <c r="E59" s="53"/>
    </row>
    <row r="60" spans="1:5" ht="14.1" customHeight="1">
      <c r="A60" s="50"/>
      <c r="B60" s="54" t="s">
        <v>489</v>
      </c>
      <c r="C60" s="50"/>
      <c r="D60" s="55" t="s">
        <v>526</v>
      </c>
      <c r="E60" s="53">
        <f>SUM(E61:E69)</f>
        <v>-58776.12</v>
      </c>
    </row>
    <row r="61" spans="1:5" ht="14.1" customHeight="1">
      <c r="A61" s="50"/>
      <c r="B61" s="50"/>
      <c r="C61" s="50" t="s">
        <v>491</v>
      </c>
      <c r="D61" s="52" t="s">
        <v>541</v>
      </c>
      <c r="E61" s="53"/>
    </row>
    <row r="62" spans="1:5" ht="14.1" customHeight="1">
      <c r="A62" s="50"/>
      <c r="B62" s="50"/>
      <c r="C62" s="50" t="s">
        <v>492</v>
      </c>
      <c r="D62" s="52" t="s">
        <v>542</v>
      </c>
      <c r="E62" s="53"/>
    </row>
    <row r="63" spans="1:5" ht="14.1" customHeight="1">
      <c r="A63" s="50"/>
      <c r="B63" s="50"/>
      <c r="C63" s="50" t="s">
        <v>494</v>
      </c>
      <c r="D63" s="52" t="s">
        <v>543</v>
      </c>
      <c r="E63" s="53" t="s">
        <v>948</v>
      </c>
    </row>
    <row r="64" spans="1:5" ht="14.1" customHeight="1">
      <c r="A64" s="50"/>
      <c r="B64" s="50"/>
      <c r="C64" s="50" t="s">
        <v>496</v>
      </c>
      <c r="D64" s="52" t="s">
        <v>544</v>
      </c>
      <c r="E64" s="53">
        <v>-50000</v>
      </c>
    </row>
    <row r="65" spans="1:6" ht="14.1" customHeight="1">
      <c r="A65" s="50"/>
      <c r="B65" s="50"/>
      <c r="C65" s="50" t="s">
        <v>498</v>
      </c>
      <c r="D65" s="52" t="s">
        <v>545</v>
      </c>
      <c r="E65" s="53"/>
    </row>
    <row r="66" spans="1:6" ht="14.1" customHeight="1">
      <c r="A66" s="50"/>
      <c r="B66" s="50"/>
      <c r="C66" s="50" t="s">
        <v>500</v>
      </c>
      <c r="D66" s="52" t="s">
        <v>546</v>
      </c>
      <c r="E66" s="53"/>
    </row>
    <row r="67" spans="1:6" ht="14.1" customHeight="1">
      <c r="A67" s="50"/>
      <c r="B67" s="50"/>
      <c r="C67" s="50" t="s">
        <v>502</v>
      </c>
      <c r="D67" s="52" t="s">
        <v>547</v>
      </c>
      <c r="E67" s="53">
        <f>-obrotowka!E503</f>
        <v>-5548.36</v>
      </c>
    </row>
    <row r="68" spans="1:6" ht="14.1" customHeight="1">
      <c r="A68" s="50"/>
      <c r="B68" s="50"/>
      <c r="C68" s="50" t="s">
        <v>504</v>
      </c>
      <c r="D68" s="52" t="s">
        <v>923</v>
      </c>
      <c r="E68" s="53">
        <f>-obrotowka!I952</f>
        <v>-3227.76</v>
      </c>
    </row>
    <row r="69" spans="1:6" ht="14.1" customHeight="1">
      <c r="A69" s="50"/>
      <c r="B69" s="50"/>
      <c r="C69" s="50" t="s">
        <v>506</v>
      </c>
      <c r="D69" s="52" t="s">
        <v>548</v>
      </c>
      <c r="E69" s="53"/>
    </row>
    <row r="70" spans="1:6" ht="14.1" customHeight="1">
      <c r="A70" s="50"/>
      <c r="B70" s="54" t="s">
        <v>510</v>
      </c>
      <c r="C70" s="50"/>
      <c r="D70" s="55" t="s">
        <v>549</v>
      </c>
      <c r="E70" s="53" t="e">
        <f>E54+E60</f>
        <v>#REF!</v>
      </c>
    </row>
    <row r="71" spans="1:6" ht="14.1" customHeight="1">
      <c r="A71" s="54" t="s">
        <v>550</v>
      </c>
      <c r="B71" s="50"/>
      <c r="C71" s="50"/>
      <c r="D71" s="52" t="s">
        <v>444</v>
      </c>
      <c r="E71" s="53" t="e">
        <f>E19+E52+E70</f>
        <v>#REF!</v>
      </c>
      <c r="F71" s="56" t="e">
        <f>E71-E72-E73</f>
        <v>#REF!</v>
      </c>
    </row>
    <row r="72" spans="1:6" ht="14.1" customHeight="1">
      <c r="A72" s="54" t="s">
        <v>551</v>
      </c>
      <c r="B72" s="50"/>
      <c r="C72" s="50"/>
      <c r="D72" s="52" t="s">
        <v>552</v>
      </c>
      <c r="E72" s="53" t="e">
        <f>E75-E74</f>
        <v>#REF!</v>
      </c>
    </row>
    <row r="73" spans="1:6" ht="14.1" customHeight="1">
      <c r="A73" s="50"/>
      <c r="B73" s="50"/>
      <c r="C73" s="50"/>
      <c r="D73" s="52" t="s">
        <v>553</v>
      </c>
      <c r="E73" s="53">
        <v>279.79000000000002</v>
      </c>
    </row>
    <row r="74" spans="1:6" ht="14.1" customHeight="1">
      <c r="A74" s="54" t="s">
        <v>554</v>
      </c>
      <c r="B74" s="50"/>
      <c r="C74" s="50"/>
      <c r="D74" s="52" t="s">
        <v>555</v>
      </c>
      <c r="E74" s="53">
        <v>0</v>
      </c>
    </row>
    <row r="75" spans="1:6" ht="14.1" customHeight="1">
      <c r="A75" s="54" t="s">
        <v>556</v>
      </c>
      <c r="B75" s="50"/>
      <c r="C75" s="50"/>
      <c r="D75" s="52" t="s">
        <v>445</v>
      </c>
      <c r="E75" s="53" t="e">
        <f>#REF!</f>
        <v>#REF!</v>
      </c>
    </row>
    <row r="76" spans="1:6" ht="14.1" customHeight="1">
      <c r="A76" s="50"/>
      <c r="B76" s="50"/>
      <c r="C76" s="50"/>
      <c r="D76" s="52" t="s">
        <v>557</v>
      </c>
      <c r="E76" s="53"/>
    </row>
    <row r="77" spans="1:6" ht="14.1" customHeight="1">
      <c r="A77" s="48"/>
      <c r="B77" s="48"/>
      <c r="C77" s="48"/>
      <c r="D77" s="48"/>
      <c r="E77" s="43"/>
    </row>
    <row r="78" spans="1:6" ht="14.1" customHeight="1">
      <c r="A78" s="48"/>
      <c r="B78" s="48"/>
      <c r="C78" s="48"/>
      <c r="D78" s="10" t="s">
        <v>952</v>
      </c>
      <c r="E78" s="43"/>
    </row>
    <row r="79" spans="1:6" ht="14.1" customHeight="1">
      <c r="D79" s="10" t="s">
        <v>951</v>
      </c>
      <c r="E79" s="63" t="s">
        <v>169</v>
      </c>
    </row>
    <row r="80" spans="1:6" ht="14.1" customHeight="1">
      <c r="E80" s="41"/>
    </row>
    <row r="81" spans="5:5" ht="14.1" customHeight="1">
      <c r="E81" s="43"/>
    </row>
    <row r="82" spans="5:5" ht="14.1" customHeight="1">
      <c r="E82" s="43"/>
    </row>
    <row r="83" spans="5:5" ht="14.1" customHeight="1">
      <c r="E83" s="43"/>
    </row>
    <row r="84" spans="5:5" ht="14.1" customHeight="1">
      <c r="E84" s="43"/>
    </row>
    <row r="85" spans="5:5" ht="14.1" customHeight="1">
      <c r="E85" s="43"/>
    </row>
    <row r="86" spans="5:5" ht="14.1" customHeight="1">
      <c r="E86" s="43"/>
    </row>
    <row r="87" spans="5:5" ht="14.1" customHeight="1">
      <c r="E87" s="43"/>
    </row>
    <row r="88" spans="5:5" ht="14.1" customHeight="1">
      <c r="E88" s="43"/>
    </row>
    <row r="89" spans="5:5" ht="14.1" customHeight="1">
      <c r="E89" s="43"/>
    </row>
    <row r="90" spans="5:5" ht="14.1" customHeight="1">
      <c r="E90" s="43"/>
    </row>
    <row r="91" spans="5:5" ht="14.1" customHeight="1">
      <c r="E91" s="43"/>
    </row>
    <row r="92" spans="5:5" ht="14.1" customHeight="1">
      <c r="E92" s="43"/>
    </row>
    <row r="93" spans="5:5" ht="14.1" customHeight="1">
      <c r="E93" s="43"/>
    </row>
    <row r="94" spans="5:5" ht="14.1" customHeight="1">
      <c r="E94" s="43"/>
    </row>
    <row r="95" spans="5:5" ht="14.1" customHeight="1">
      <c r="E95" s="43"/>
    </row>
    <row r="96" spans="5:5" ht="14.1" customHeight="1">
      <c r="E96" s="43"/>
    </row>
    <row r="97" spans="5:5" ht="14.1" customHeight="1">
      <c r="E97" s="43"/>
    </row>
    <row r="98" spans="5:5" ht="14.1" customHeight="1">
      <c r="E98" s="43"/>
    </row>
    <row r="99" spans="5:5" ht="14.1" customHeight="1">
      <c r="E99" s="43"/>
    </row>
    <row r="100" spans="5:5" ht="14.1" customHeight="1">
      <c r="E100" s="43"/>
    </row>
    <row r="101" spans="5:5" ht="14.1" customHeight="1">
      <c r="E101" s="43"/>
    </row>
    <row r="102" spans="5:5" ht="14.1" customHeight="1">
      <c r="E102" s="43"/>
    </row>
    <row r="103" spans="5:5" ht="14.1" customHeight="1">
      <c r="E103" s="43"/>
    </row>
    <row r="104" spans="5:5" ht="14.1" customHeight="1">
      <c r="E104" s="43"/>
    </row>
    <row r="105" spans="5:5" ht="14.1" customHeight="1">
      <c r="E105" s="43"/>
    </row>
    <row r="106" spans="5:5" ht="14.1" customHeight="1">
      <c r="E106" s="43"/>
    </row>
    <row r="107" spans="5:5" ht="14.1" customHeight="1">
      <c r="E107" s="43"/>
    </row>
    <row r="108" spans="5:5" ht="14.1" customHeight="1">
      <c r="E108" s="43"/>
    </row>
    <row r="109" spans="5:5" ht="14.1" customHeight="1">
      <c r="E109" s="43"/>
    </row>
    <row r="110" spans="5:5" ht="14.1" customHeight="1">
      <c r="E110" s="43"/>
    </row>
    <row r="111" spans="5:5" ht="14.1" customHeight="1">
      <c r="E111" s="43"/>
    </row>
    <row r="112" spans="5:5" ht="14.1" customHeight="1">
      <c r="E112" s="43"/>
    </row>
    <row r="113" spans="5:5" ht="14.1" customHeight="1">
      <c r="E113" s="43"/>
    </row>
    <row r="114" spans="5:5" ht="14.1" customHeight="1">
      <c r="E114" s="43"/>
    </row>
    <row r="115" spans="5:5" ht="14.1" customHeight="1">
      <c r="E115" s="43"/>
    </row>
    <row r="116" spans="5:5" ht="14.1" customHeight="1">
      <c r="E116" s="43"/>
    </row>
    <row r="117" spans="5:5" ht="14.1" customHeight="1">
      <c r="E117" s="43"/>
    </row>
    <row r="118" spans="5:5" ht="14.1" customHeight="1">
      <c r="E118" s="43"/>
    </row>
    <row r="119" spans="5:5" ht="14.1" customHeight="1">
      <c r="E119" s="43"/>
    </row>
    <row r="120" spans="5:5" ht="14.1" customHeight="1">
      <c r="E120" s="43"/>
    </row>
    <row r="121" spans="5:5" ht="14.1" customHeight="1">
      <c r="E121" s="43"/>
    </row>
    <row r="122" spans="5:5" ht="14.1" customHeight="1">
      <c r="E122" s="43"/>
    </row>
    <row r="123" spans="5:5" ht="14.1" customHeight="1">
      <c r="E123" s="43"/>
    </row>
    <row r="124" spans="5:5" ht="14.1" customHeight="1">
      <c r="E124" s="43"/>
    </row>
    <row r="125" spans="5:5" ht="14.1" customHeight="1">
      <c r="E125" s="43"/>
    </row>
    <row r="126" spans="5:5" ht="14.1" customHeight="1">
      <c r="E126" s="43"/>
    </row>
    <row r="127" spans="5:5" ht="14.1" customHeight="1">
      <c r="E127" s="43"/>
    </row>
    <row r="128" spans="5:5" ht="14.1" customHeight="1">
      <c r="E128" s="43"/>
    </row>
    <row r="129" spans="5:5" ht="14.1" customHeight="1">
      <c r="E129" s="43"/>
    </row>
    <row r="130" spans="5:5" ht="14.1" customHeight="1">
      <c r="E130" s="43"/>
    </row>
    <row r="131" spans="5:5" ht="14.1" customHeight="1">
      <c r="E131" s="43"/>
    </row>
    <row r="132" spans="5:5" ht="14.1" customHeight="1">
      <c r="E132" s="43"/>
    </row>
    <row r="133" spans="5:5" ht="14.1" customHeight="1">
      <c r="E133" s="43"/>
    </row>
    <row r="134" spans="5:5" ht="14.1" customHeight="1">
      <c r="E134" s="43"/>
    </row>
    <row r="135" spans="5:5" ht="14.1" customHeight="1">
      <c r="E135" s="43"/>
    </row>
    <row r="136" spans="5:5" ht="14.1" customHeight="1">
      <c r="E136" s="43"/>
    </row>
    <row r="137" spans="5:5" ht="14.1" customHeight="1">
      <c r="E137" s="43"/>
    </row>
    <row r="138" spans="5:5" ht="14.1" customHeight="1">
      <c r="E138" s="43"/>
    </row>
    <row r="139" spans="5:5" ht="14.1" customHeight="1">
      <c r="E139" s="43"/>
    </row>
    <row r="140" spans="5:5" ht="14.1" customHeight="1">
      <c r="E140" s="43"/>
    </row>
    <row r="141" spans="5:5" ht="14.1" customHeight="1">
      <c r="E141" s="43"/>
    </row>
    <row r="142" spans="5:5" ht="14.1" customHeight="1">
      <c r="E142" s="43"/>
    </row>
    <row r="143" spans="5:5" ht="14.1" customHeight="1">
      <c r="E143" s="43"/>
    </row>
    <row r="144" spans="5:5" ht="14.1" customHeight="1">
      <c r="E144" s="43"/>
    </row>
    <row r="145" spans="5:5" ht="14.1" customHeight="1">
      <c r="E145" s="43"/>
    </row>
    <row r="146" spans="5:5" ht="14.1" customHeight="1">
      <c r="E146" s="43"/>
    </row>
    <row r="147" spans="5:5" ht="14.1" customHeight="1">
      <c r="E147" s="43"/>
    </row>
    <row r="148" spans="5:5" ht="14.1" customHeight="1">
      <c r="E148" s="43"/>
    </row>
    <row r="149" spans="5:5" ht="14.1" customHeight="1">
      <c r="E149" s="43"/>
    </row>
    <row r="150" spans="5:5" ht="14.1" customHeight="1">
      <c r="E150" s="43"/>
    </row>
    <row r="151" spans="5:5" ht="14.1" customHeight="1">
      <c r="E151" s="43"/>
    </row>
    <row r="152" spans="5:5" ht="14.1" customHeight="1">
      <c r="E152" s="43"/>
    </row>
    <row r="153" spans="5:5" ht="14.1" customHeight="1">
      <c r="E153" s="43"/>
    </row>
    <row r="154" spans="5:5" ht="14.1" customHeight="1">
      <c r="E154" s="43"/>
    </row>
    <row r="155" spans="5:5" ht="14.1" customHeight="1">
      <c r="E155" s="43"/>
    </row>
    <row r="156" spans="5:5" ht="14.1" customHeight="1">
      <c r="E156" s="43"/>
    </row>
    <row r="157" spans="5:5" ht="14.1" customHeight="1">
      <c r="E157" s="43"/>
    </row>
    <row r="158" spans="5:5" ht="14.1" customHeight="1">
      <c r="E158" s="43"/>
    </row>
    <row r="159" spans="5:5" ht="14.1" customHeight="1">
      <c r="E159" s="43"/>
    </row>
    <row r="160" spans="5:5" ht="14.1" customHeight="1">
      <c r="E160" s="43"/>
    </row>
    <row r="161" spans="5:5" ht="14.1" customHeight="1">
      <c r="E161" s="43"/>
    </row>
    <row r="162" spans="5:5" ht="14.1" customHeight="1">
      <c r="E162" s="43"/>
    </row>
    <row r="163" spans="5:5" ht="14.1" customHeight="1">
      <c r="E163" s="43"/>
    </row>
    <row r="164" spans="5:5" ht="14.1" customHeight="1">
      <c r="E164" s="43"/>
    </row>
    <row r="165" spans="5:5" ht="14.1" customHeight="1">
      <c r="E165" s="43"/>
    </row>
    <row r="166" spans="5:5" ht="14.1" customHeight="1">
      <c r="E166" s="43"/>
    </row>
    <row r="167" spans="5:5" ht="14.1" customHeight="1">
      <c r="E167" s="43"/>
    </row>
    <row r="168" spans="5:5" ht="14.1" customHeight="1">
      <c r="E168" s="43"/>
    </row>
    <row r="169" spans="5:5" ht="14.1" customHeight="1">
      <c r="E169" s="43"/>
    </row>
    <row r="170" spans="5:5" ht="14.1" customHeight="1">
      <c r="E170" s="43"/>
    </row>
    <row r="171" spans="5:5" ht="14.1" customHeight="1">
      <c r="E171" s="43"/>
    </row>
    <row r="172" spans="5:5" ht="14.1" customHeight="1">
      <c r="E172" s="43"/>
    </row>
    <row r="173" spans="5:5" ht="14.1" customHeight="1">
      <c r="E173" s="43"/>
    </row>
    <row r="174" spans="5:5" ht="14.1" customHeight="1">
      <c r="E174" s="43"/>
    </row>
    <row r="175" spans="5:5" ht="14.1" customHeight="1">
      <c r="E175" s="43"/>
    </row>
    <row r="176" spans="5:5" ht="14.1" customHeight="1">
      <c r="E176" s="43"/>
    </row>
    <row r="177" spans="5:5" ht="14.1" customHeight="1">
      <c r="E177" s="43"/>
    </row>
    <row r="178" spans="5:5" ht="14.1" customHeight="1">
      <c r="E178" s="43"/>
    </row>
    <row r="179" spans="5:5" ht="14.1" customHeight="1">
      <c r="E179" s="43"/>
    </row>
    <row r="180" spans="5:5" ht="14.1" customHeight="1">
      <c r="E180" s="43"/>
    </row>
    <row r="181" spans="5:5" ht="14.1" customHeight="1">
      <c r="E181" s="43"/>
    </row>
    <row r="182" spans="5:5" ht="14.1" customHeight="1">
      <c r="E182" s="43"/>
    </row>
    <row r="183" spans="5:5" ht="14.1" customHeight="1">
      <c r="E183" s="43"/>
    </row>
    <row r="184" spans="5:5" ht="14.1" customHeight="1">
      <c r="E184" s="43"/>
    </row>
    <row r="185" spans="5:5" ht="14.1" customHeight="1">
      <c r="E185" s="43"/>
    </row>
    <row r="186" spans="5:5" ht="14.1" customHeight="1">
      <c r="E186" s="43"/>
    </row>
    <row r="187" spans="5:5" ht="14.1" customHeight="1">
      <c r="E187" s="43"/>
    </row>
    <row r="188" spans="5:5" ht="14.1" customHeight="1">
      <c r="E188" s="43"/>
    </row>
    <row r="189" spans="5:5" ht="14.1" customHeight="1">
      <c r="E189" s="43"/>
    </row>
    <row r="190" spans="5:5" ht="14.1" customHeight="1">
      <c r="E190" s="43"/>
    </row>
    <row r="191" spans="5:5" ht="14.1" customHeight="1">
      <c r="E191" s="43"/>
    </row>
    <row r="192" spans="5:5" ht="14.1" customHeight="1">
      <c r="E192" s="43"/>
    </row>
    <row r="193" spans="5:5" ht="14.1" customHeight="1">
      <c r="E193" s="43"/>
    </row>
    <row r="194" spans="5:5" ht="14.1" customHeight="1">
      <c r="E194" s="43"/>
    </row>
    <row r="195" spans="5:5" ht="14.1" customHeight="1">
      <c r="E195" s="43"/>
    </row>
    <row r="196" spans="5:5" ht="14.1" customHeight="1">
      <c r="E196" s="43"/>
    </row>
    <row r="197" spans="5:5" ht="14.1" customHeight="1">
      <c r="E197" s="43"/>
    </row>
    <row r="198" spans="5:5" ht="14.1" customHeight="1">
      <c r="E198" s="43"/>
    </row>
    <row r="199" spans="5:5" ht="14.1" customHeight="1">
      <c r="E199" s="43"/>
    </row>
    <row r="200" spans="5:5" ht="14.1" customHeight="1">
      <c r="E200" s="43"/>
    </row>
    <row r="201" spans="5:5" ht="14.1" customHeight="1">
      <c r="E201" s="43"/>
    </row>
    <row r="202" spans="5:5" ht="14.1" customHeight="1">
      <c r="E202" s="43"/>
    </row>
    <row r="203" spans="5:5" ht="14.1" customHeight="1">
      <c r="E203" s="43"/>
    </row>
    <row r="204" spans="5:5" ht="14.1" customHeight="1">
      <c r="E204" s="43"/>
    </row>
    <row r="205" spans="5:5" ht="14.1" customHeight="1">
      <c r="E205" s="43"/>
    </row>
    <row r="206" spans="5:5" ht="14.1" customHeight="1">
      <c r="E206" s="43"/>
    </row>
    <row r="207" spans="5:5" ht="14.1" customHeight="1">
      <c r="E207" s="43"/>
    </row>
    <row r="208" spans="5:5" ht="14.1" customHeight="1">
      <c r="E208" s="43"/>
    </row>
    <row r="209" spans="5:5" ht="14.1" customHeight="1">
      <c r="E209" s="43"/>
    </row>
    <row r="210" spans="5:5" ht="14.1" customHeight="1">
      <c r="E210" s="43"/>
    </row>
    <row r="211" spans="5:5" ht="14.1" customHeight="1">
      <c r="E211" s="43"/>
    </row>
    <row r="212" spans="5:5" ht="14.1" customHeight="1">
      <c r="E212" s="43"/>
    </row>
    <row r="213" spans="5:5" ht="14.1" customHeight="1">
      <c r="E213" s="43"/>
    </row>
    <row r="214" spans="5:5" ht="14.1" customHeight="1">
      <c r="E214" s="43"/>
    </row>
    <row r="215" spans="5:5" ht="14.1" customHeight="1">
      <c r="E215" s="43"/>
    </row>
    <row r="216" spans="5:5" ht="14.1" customHeight="1">
      <c r="E216" s="43"/>
    </row>
    <row r="217" spans="5:5" ht="14.1" customHeight="1">
      <c r="E217" s="43"/>
    </row>
    <row r="218" spans="5:5" ht="14.1" customHeight="1">
      <c r="E218" s="43"/>
    </row>
    <row r="219" spans="5:5" ht="14.1" customHeight="1">
      <c r="E219" s="43"/>
    </row>
    <row r="220" spans="5:5" ht="14.1" customHeight="1">
      <c r="E220" s="43"/>
    </row>
    <row r="221" spans="5:5" ht="14.1" customHeight="1">
      <c r="E221" s="43"/>
    </row>
    <row r="222" spans="5:5" ht="14.1" customHeight="1">
      <c r="E222" s="43"/>
    </row>
    <row r="223" spans="5:5" ht="14.1" customHeight="1">
      <c r="E223" s="43"/>
    </row>
    <row r="224" spans="5:5" ht="14.1" customHeight="1">
      <c r="E224" s="43"/>
    </row>
    <row r="225" spans="5:5" ht="14.1" customHeight="1">
      <c r="E225" s="43"/>
    </row>
    <row r="226" spans="5:5" ht="14.1" customHeight="1">
      <c r="E226" s="43"/>
    </row>
    <row r="227" spans="5:5" ht="14.1" customHeight="1">
      <c r="E227" s="43"/>
    </row>
    <row r="228" spans="5:5" ht="14.1" customHeight="1">
      <c r="E228" s="43"/>
    </row>
    <row r="229" spans="5:5" ht="14.1" customHeight="1">
      <c r="E229" s="43"/>
    </row>
    <row r="230" spans="5:5" ht="14.1" customHeight="1">
      <c r="E230" s="43"/>
    </row>
    <row r="231" spans="5:5" ht="14.1" customHeight="1">
      <c r="E231" s="43"/>
    </row>
    <row r="232" spans="5:5" ht="14.1" customHeight="1">
      <c r="E232" s="43"/>
    </row>
    <row r="233" spans="5:5" ht="14.1" customHeight="1">
      <c r="E233" s="43"/>
    </row>
    <row r="234" spans="5:5" ht="14.1" customHeight="1">
      <c r="E234" s="43"/>
    </row>
    <row r="235" spans="5:5" ht="14.1" customHeight="1">
      <c r="E235" s="43"/>
    </row>
    <row r="236" spans="5:5" ht="14.1" customHeight="1">
      <c r="E236" s="43"/>
    </row>
    <row r="237" spans="5:5" ht="14.1" customHeight="1">
      <c r="E237" s="43"/>
    </row>
    <row r="238" spans="5:5" ht="14.1" customHeight="1">
      <c r="E238" s="58"/>
    </row>
  </sheetData>
  <phoneticPr fontId="5" type="noConversion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1"/>
  <sheetViews>
    <sheetView topLeftCell="A421" workbookViewId="0">
      <selection activeCell="B434" sqref="B434"/>
    </sheetView>
  </sheetViews>
  <sheetFormatPr defaultColWidth="17" defaultRowHeight="12.75"/>
  <cols>
    <col min="1" max="1" width="17" customWidth="1"/>
    <col min="2" max="2" width="59" customWidth="1"/>
    <col min="3" max="3" width="11" hidden="1" customWidth="1"/>
    <col min="4" max="4" width="17" hidden="1" customWidth="1"/>
  </cols>
  <sheetData>
    <row r="1" spans="1:10">
      <c r="A1" t="s">
        <v>953</v>
      </c>
      <c r="B1" t="s">
        <v>954</v>
      </c>
      <c r="C1" t="s">
        <v>955</v>
      </c>
      <c r="D1" t="s">
        <v>956</v>
      </c>
      <c r="E1" t="s">
        <v>957</v>
      </c>
      <c r="F1" t="s">
        <v>958</v>
      </c>
      <c r="G1" t="s">
        <v>959</v>
      </c>
      <c r="H1" t="s">
        <v>960</v>
      </c>
      <c r="I1" t="s">
        <v>961</v>
      </c>
      <c r="J1" t="s">
        <v>962</v>
      </c>
    </row>
    <row r="2" spans="1:10">
      <c r="A2">
        <v>10</v>
      </c>
      <c r="B2" t="s">
        <v>330</v>
      </c>
      <c r="C2">
        <v>0</v>
      </c>
      <c r="D2">
        <v>0</v>
      </c>
      <c r="E2" s="17">
        <v>56667</v>
      </c>
      <c r="F2">
        <v>0</v>
      </c>
      <c r="G2" s="17">
        <v>56667</v>
      </c>
      <c r="H2">
        <v>0</v>
      </c>
      <c r="I2" s="17">
        <v>56667</v>
      </c>
      <c r="J2">
        <v>0</v>
      </c>
    </row>
    <row r="3" spans="1:10">
      <c r="A3" t="s">
        <v>331</v>
      </c>
      <c r="B3" t="s">
        <v>332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>
      <c r="A4" t="s">
        <v>333</v>
      </c>
      <c r="B4" t="s">
        <v>334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>
      <c r="A5" t="s">
        <v>335</v>
      </c>
      <c r="B5" t="s">
        <v>336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>
      <c r="A6" t="s">
        <v>337</v>
      </c>
      <c r="B6" t="s">
        <v>338</v>
      </c>
      <c r="C6">
        <v>0</v>
      </c>
      <c r="D6">
        <v>0</v>
      </c>
      <c r="E6" s="17">
        <v>12000</v>
      </c>
      <c r="F6">
        <v>0</v>
      </c>
      <c r="G6" s="17">
        <v>12000</v>
      </c>
      <c r="H6">
        <v>0</v>
      </c>
      <c r="I6" s="17">
        <v>12000</v>
      </c>
      <c r="J6">
        <v>0</v>
      </c>
    </row>
    <row r="7" spans="1:10">
      <c r="A7" t="s">
        <v>1134</v>
      </c>
      <c r="B7" t="s">
        <v>1135</v>
      </c>
      <c r="C7">
        <v>0</v>
      </c>
      <c r="D7">
        <v>0</v>
      </c>
      <c r="E7" s="17">
        <v>44667</v>
      </c>
      <c r="F7">
        <v>0</v>
      </c>
      <c r="G7" s="17">
        <v>44667</v>
      </c>
      <c r="H7">
        <v>0</v>
      </c>
      <c r="I7" s="17">
        <v>44667</v>
      </c>
      <c r="J7">
        <v>0</v>
      </c>
    </row>
    <row r="8" spans="1:10">
      <c r="A8" t="s">
        <v>339</v>
      </c>
      <c r="B8" t="s">
        <v>340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>
      <c r="A9" t="s">
        <v>341</v>
      </c>
      <c r="B9" t="s">
        <v>342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>
      <c r="A10" t="s">
        <v>1136</v>
      </c>
      <c r="B10" t="s">
        <v>1137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>
      <c r="A11">
        <v>20</v>
      </c>
      <c r="B11" t="s">
        <v>949</v>
      </c>
      <c r="C11">
        <v>0</v>
      </c>
      <c r="D11">
        <v>0</v>
      </c>
      <c r="E11" s="17">
        <v>163015.92000000001</v>
      </c>
      <c r="F11">
        <v>0</v>
      </c>
      <c r="G11" s="17">
        <v>163015.92000000001</v>
      </c>
      <c r="H11">
        <v>0</v>
      </c>
      <c r="I11" s="17">
        <v>163015.92000000001</v>
      </c>
      <c r="J11">
        <v>0</v>
      </c>
    </row>
    <row r="12" spans="1:10">
      <c r="A12" t="s">
        <v>343</v>
      </c>
      <c r="B12" t="s">
        <v>200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>
      <c r="A13" t="s">
        <v>344</v>
      </c>
      <c r="B13" t="s">
        <v>1138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>
      <c r="A14" t="s">
        <v>1139</v>
      </c>
      <c r="B14" t="s">
        <v>201</v>
      </c>
      <c r="C14">
        <v>0</v>
      </c>
      <c r="D14">
        <v>0</v>
      </c>
      <c r="E14" s="17">
        <v>47056.9</v>
      </c>
      <c r="F14">
        <v>0</v>
      </c>
      <c r="G14" s="17">
        <v>47056.9</v>
      </c>
      <c r="H14">
        <v>0</v>
      </c>
      <c r="I14" s="17">
        <v>47056.9</v>
      </c>
      <c r="J14">
        <v>0</v>
      </c>
    </row>
    <row r="15" spans="1:10">
      <c r="A15" t="s">
        <v>1140</v>
      </c>
      <c r="B15" t="s">
        <v>1141</v>
      </c>
      <c r="C15">
        <v>0</v>
      </c>
      <c r="D15">
        <v>0</v>
      </c>
      <c r="E15" s="17">
        <v>115959.02</v>
      </c>
      <c r="F15">
        <v>0</v>
      </c>
      <c r="G15" s="17">
        <v>115959.02</v>
      </c>
      <c r="H15">
        <v>0</v>
      </c>
      <c r="I15" s="17">
        <v>115959.02</v>
      </c>
      <c r="J15">
        <v>0</v>
      </c>
    </row>
    <row r="16" spans="1:10">
      <c r="A16">
        <v>30</v>
      </c>
      <c r="B16" t="s">
        <v>1872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>
      <c r="A17" t="s">
        <v>345</v>
      </c>
      <c r="B17" t="s">
        <v>346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>
      <c r="A18" t="s">
        <v>296</v>
      </c>
      <c r="B18" t="s">
        <v>297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>
      <c r="A19" t="s">
        <v>298</v>
      </c>
      <c r="B19" t="s">
        <v>1142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>
      <c r="A20" t="s">
        <v>347</v>
      </c>
      <c r="B20" t="s">
        <v>348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>
      <c r="A21" t="s">
        <v>349</v>
      </c>
      <c r="B21" t="s">
        <v>350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>
      <c r="A22" t="s">
        <v>351</v>
      </c>
      <c r="B22" t="s">
        <v>352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>
      <c r="A23" t="s">
        <v>353</v>
      </c>
      <c r="B23" t="s">
        <v>354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>
      <c r="A24" t="s">
        <v>1143</v>
      </c>
      <c r="B24" t="s">
        <v>1144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>
      <c r="A25" t="s">
        <v>1145</v>
      </c>
      <c r="B25" t="s">
        <v>1146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>
      <c r="A26" t="s">
        <v>355</v>
      </c>
      <c r="B26" t="s">
        <v>356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>
      <c r="A27" t="s">
        <v>357</v>
      </c>
      <c r="B27" t="s">
        <v>358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>
      <c r="A28" t="s">
        <v>359</v>
      </c>
      <c r="B28" t="s">
        <v>360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>
      <c r="A29" t="s">
        <v>1147</v>
      </c>
      <c r="B29" t="s">
        <v>1148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>
      <c r="A30" t="s">
        <v>1149</v>
      </c>
      <c r="B30" t="s">
        <v>1150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>
      <c r="A31" t="s">
        <v>1151</v>
      </c>
      <c r="B31" t="s">
        <v>1152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>
      <c r="A32">
        <v>70</v>
      </c>
      <c r="B32" t="s">
        <v>1865</v>
      </c>
      <c r="C32">
        <v>0</v>
      </c>
      <c r="D32">
        <v>0</v>
      </c>
      <c r="E32">
        <v>0</v>
      </c>
      <c r="F32" s="17">
        <v>16264.53</v>
      </c>
      <c r="G32">
        <v>0</v>
      </c>
      <c r="H32" s="17">
        <v>16264.53</v>
      </c>
      <c r="I32">
        <v>0</v>
      </c>
      <c r="J32" s="17">
        <v>16264.53</v>
      </c>
    </row>
    <row r="33" spans="1:10">
      <c r="A33" t="s">
        <v>1866</v>
      </c>
      <c r="B33" t="s">
        <v>1867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>
      <c r="A34" t="s">
        <v>1868</v>
      </c>
      <c r="B34" t="s">
        <v>1869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>
      <c r="A35" t="s">
        <v>1870</v>
      </c>
      <c r="B35" t="s">
        <v>1871</v>
      </c>
      <c r="C35">
        <v>0</v>
      </c>
      <c r="D35">
        <v>0</v>
      </c>
      <c r="E35">
        <v>0</v>
      </c>
      <c r="F35" s="17">
        <v>4800</v>
      </c>
      <c r="G35">
        <v>0</v>
      </c>
      <c r="H35" s="17">
        <v>4800</v>
      </c>
      <c r="I35">
        <v>0</v>
      </c>
      <c r="J35" s="17">
        <v>4800</v>
      </c>
    </row>
    <row r="36" spans="1:10">
      <c r="A36" t="s">
        <v>1153</v>
      </c>
      <c r="B36" t="s">
        <v>1154</v>
      </c>
      <c r="C36">
        <v>0</v>
      </c>
      <c r="D36">
        <v>0</v>
      </c>
      <c r="E36">
        <v>0</v>
      </c>
      <c r="F36" s="17">
        <v>11464.53</v>
      </c>
      <c r="G36">
        <v>0</v>
      </c>
      <c r="H36" s="17">
        <v>11464.53</v>
      </c>
      <c r="I36">
        <v>0</v>
      </c>
      <c r="J36" s="17">
        <v>11464.53</v>
      </c>
    </row>
    <row r="37" spans="1:10">
      <c r="A37" t="s">
        <v>110</v>
      </c>
      <c r="B37" t="s">
        <v>111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>
      <c r="A38" t="s">
        <v>112</v>
      </c>
      <c r="B38" t="s">
        <v>113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>
      <c r="A39" t="s">
        <v>114</v>
      </c>
      <c r="B39" t="s">
        <v>115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>
      <c r="A40">
        <v>75</v>
      </c>
      <c r="B40" t="s">
        <v>116</v>
      </c>
      <c r="C40">
        <v>0</v>
      </c>
      <c r="D40">
        <v>0</v>
      </c>
      <c r="E40">
        <v>0</v>
      </c>
      <c r="F40" s="17">
        <v>22992.39</v>
      </c>
      <c r="G40">
        <v>0</v>
      </c>
      <c r="H40" s="17">
        <v>22992.39</v>
      </c>
      <c r="I40">
        <v>0</v>
      </c>
      <c r="J40" s="17">
        <v>22992.39</v>
      </c>
    </row>
    <row r="41" spans="1:10">
      <c r="A41" t="s">
        <v>117</v>
      </c>
      <c r="B41" t="s">
        <v>118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>
      <c r="A42" t="s">
        <v>119</v>
      </c>
      <c r="B42" t="s">
        <v>1155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>
      <c r="A43" t="s">
        <v>121</v>
      </c>
      <c r="B43" t="s">
        <v>120</v>
      </c>
      <c r="C43">
        <v>0</v>
      </c>
      <c r="D43">
        <v>0</v>
      </c>
      <c r="E43">
        <v>0</v>
      </c>
      <c r="F43" s="17">
        <v>22992.39</v>
      </c>
      <c r="G43">
        <v>0</v>
      </c>
      <c r="H43" s="17">
        <v>22992.39</v>
      </c>
      <c r="I43">
        <v>0</v>
      </c>
      <c r="J43" s="17">
        <v>22992.39</v>
      </c>
    </row>
    <row r="44" spans="1:10">
      <c r="A44" t="s">
        <v>1156</v>
      </c>
      <c r="B44" t="s">
        <v>122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>
      <c r="A45">
        <v>79</v>
      </c>
      <c r="B45" t="s">
        <v>123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>
      <c r="A46" t="s">
        <v>124</v>
      </c>
      <c r="B46" t="s">
        <v>125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>
      <c r="A47" t="s">
        <v>170</v>
      </c>
      <c r="B47" t="s">
        <v>171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>
      <c r="A48" t="s">
        <v>172</v>
      </c>
      <c r="B48" t="s">
        <v>173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>
      <c r="A49" t="s">
        <v>126</v>
      </c>
      <c r="B49" t="s">
        <v>127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>
      <c r="A50" t="s">
        <v>174</v>
      </c>
      <c r="B50" t="s">
        <v>175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>
      <c r="A51" t="s">
        <v>128</v>
      </c>
      <c r="B51" t="s">
        <v>129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>
      <c r="A52" t="s">
        <v>130</v>
      </c>
      <c r="B52" t="s">
        <v>131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>
      <c r="A53" t="s">
        <v>1157</v>
      </c>
      <c r="B53" t="s">
        <v>1158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>
      <c r="A54" t="s">
        <v>1159</v>
      </c>
      <c r="B54" t="s">
        <v>1160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>
      <c r="A55" t="s">
        <v>132</v>
      </c>
      <c r="B55" t="s">
        <v>133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>
      <c r="A56" t="s">
        <v>134</v>
      </c>
      <c r="B56" t="s">
        <v>135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>
      <c r="A57" t="s">
        <v>137</v>
      </c>
      <c r="B57" t="s">
        <v>138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>
      <c r="A58" t="s">
        <v>1161</v>
      </c>
      <c r="B58" t="s">
        <v>1162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>
      <c r="A59" t="s">
        <v>1163</v>
      </c>
      <c r="B59" t="s">
        <v>1164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>
      <c r="A60" t="s">
        <v>1165</v>
      </c>
      <c r="B60" t="s">
        <v>1166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>
      <c r="A61">
        <v>80</v>
      </c>
      <c r="B61" t="s">
        <v>227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>
      <c r="A62" t="s">
        <v>176</v>
      </c>
      <c r="B62" t="s">
        <v>227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>
      <c r="A63" t="s">
        <v>1167</v>
      </c>
      <c r="B63" t="s">
        <v>1168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>
      <c r="A64" t="s">
        <v>1169</v>
      </c>
      <c r="B64" t="s">
        <v>1170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>
      <c r="A65" t="s">
        <v>1171</v>
      </c>
      <c r="B65" t="s">
        <v>1172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>
      <c r="A66" t="s">
        <v>1173</v>
      </c>
      <c r="B66" t="s">
        <v>1174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>
      <c r="A67">
        <v>91</v>
      </c>
      <c r="B67" t="s">
        <v>1175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>
      <c r="A68" t="s">
        <v>1176</v>
      </c>
      <c r="B68" t="s">
        <v>1175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>
      <c r="A69">
        <v>92</v>
      </c>
      <c r="B69" t="s">
        <v>1177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>
      <c r="A70" t="s">
        <v>1178</v>
      </c>
      <c r="B70" t="s">
        <v>1177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>
      <c r="A71">
        <v>93</v>
      </c>
      <c r="B71" t="s">
        <v>1179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>
      <c r="A72" t="s">
        <v>1180</v>
      </c>
      <c r="B72" t="s">
        <v>1179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>
      <c r="A73">
        <v>95</v>
      </c>
      <c r="B73" t="s">
        <v>1181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>
      <c r="A74" t="s">
        <v>1182</v>
      </c>
      <c r="B74" t="s">
        <v>1181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>
      <c r="A75">
        <v>100</v>
      </c>
      <c r="B75" t="s">
        <v>139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>
      <c r="A76" t="s">
        <v>140</v>
      </c>
      <c r="B76" t="s">
        <v>141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>
      <c r="A77" t="s">
        <v>1183</v>
      </c>
      <c r="B77" t="s">
        <v>1184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>
      <c r="A78">
        <v>111</v>
      </c>
      <c r="B78" t="s">
        <v>1185</v>
      </c>
      <c r="C78">
        <v>0</v>
      </c>
      <c r="D78">
        <v>0</v>
      </c>
      <c r="E78" s="17">
        <v>188320.56</v>
      </c>
      <c r="F78">
        <v>0</v>
      </c>
      <c r="G78" s="17">
        <v>188320.56</v>
      </c>
      <c r="H78">
        <v>0</v>
      </c>
      <c r="I78" s="17">
        <v>188320.56</v>
      </c>
      <c r="J78">
        <v>0</v>
      </c>
    </row>
    <row r="79" spans="1:10">
      <c r="A79" t="s">
        <v>1186</v>
      </c>
      <c r="B79" t="s">
        <v>1187</v>
      </c>
      <c r="C79">
        <v>0</v>
      </c>
      <c r="D79">
        <v>0</v>
      </c>
      <c r="E79" s="17">
        <v>31814.799999999999</v>
      </c>
      <c r="F79">
        <v>0</v>
      </c>
      <c r="G79" s="17">
        <v>31814.799999999999</v>
      </c>
      <c r="H79">
        <v>0</v>
      </c>
      <c r="I79" s="17">
        <v>31814.799999999999</v>
      </c>
      <c r="J79">
        <v>0</v>
      </c>
    </row>
    <row r="80" spans="1:10">
      <c r="A80" t="s">
        <v>1188</v>
      </c>
      <c r="B80" t="s">
        <v>1189</v>
      </c>
      <c r="C80">
        <v>0</v>
      </c>
      <c r="D80">
        <v>0</v>
      </c>
      <c r="E80" s="17">
        <v>50236.42</v>
      </c>
      <c r="F80">
        <v>0</v>
      </c>
      <c r="G80" s="17">
        <v>50236.42</v>
      </c>
      <c r="H80">
        <v>0</v>
      </c>
      <c r="I80" s="17">
        <v>50236.42</v>
      </c>
      <c r="J80">
        <v>0</v>
      </c>
    </row>
    <row r="81" spans="1:10">
      <c r="A81" t="s">
        <v>1190</v>
      </c>
      <c r="B81" t="s">
        <v>1191</v>
      </c>
      <c r="C81">
        <v>0</v>
      </c>
      <c r="D81">
        <v>0</v>
      </c>
      <c r="E81" s="17">
        <v>8685.2099999999991</v>
      </c>
      <c r="F81">
        <v>0</v>
      </c>
      <c r="G81" s="17">
        <v>8685.2099999999991</v>
      </c>
      <c r="H81">
        <v>0</v>
      </c>
      <c r="I81" s="17">
        <v>8685.2099999999991</v>
      </c>
      <c r="J81">
        <v>0</v>
      </c>
    </row>
    <row r="82" spans="1:10">
      <c r="A82" t="s">
        <v>1192</v>
      </c>
      <c r="B82" t="s">
        <v>1193</v>
      </c>
      <c r="C82">
        <v>0</v>
      </c>
      <c r="D82">
        <v>0</v>
      </c>
      <c r="E82" s="17">
        <v>24781.13</v>
      </c>
      <c r="F82">
        <v>0</v>
      </c>
      <c r="G82" s="17">
        <v>24781.13</v>
      </c>
      <c r="H82">
        <v>0</v>
      </c>
      <c r="I82" s="17">
        <v>24781.13</v>
      </c>
      <c r="J82">
        <v>0</v>
      </c>
    </row>
    <row r="83" spans="1:10">
      <c r="A83" t="s">
        <v>1194</v>
      </c>
      <c r="B83" t="s">
        <v>1195</v>
      </c>
      <c r="C83">
        <v>0</v>
      </c>
      <c r="D83">
        <v>0</v>
      </c>
      <c r="E83" s="17">
        <v>27451.14</v>
      </c>
      <c r="F83">
        <v>0</v>
      </c>
      <c r="G83" s="17">
        <v>27451.14</v>
      </c>
      <c r="H83">
        <v>0</v>
      </c>
      <c r="I83" s="17">
        <v>27451.14</v>
      </c>
      <c r="J83">
        <v>0</v>
      </c>
    </row>
    <row r="84" spans="1:10">
      <c r="A84" t="s">
        <v>1196</v>
      </c>
      <c r="B84" t="s">
        <v>1197</v>
      </c>
      <c r="C84">
        <v>0</v>
      </c>
      <c r="D84">
        <v>0</v>
      </c>
      <c r="E84" s="17">
        <v>36098.550000000003</v>
      </c>
      <c r="F84">
        <v>0</v>
      </c>
      <c r="G84" s="17">
        <v>36098.550000000003</v>
      </c>
      <c r="H84">
        <v>0</v>
      </c>
      <c r="I84" s="17">
        <v>36098.550000000003</v>
      </c>
      <c r="J84">
        <v>0</v>
      </c>
    </row>
    <row r="85" spans="1:10">
      <c r="A85" t="s">
        <v>1198</v>
      </c>
      <c r="B85" t="s">
        <v>1199</v>
      </c>
      <c r="C85">
        <v>0</v>
      </c>
      <c r="D85">
        <v>0</v>
      </c>
      <c r="E85" s="17">
        <v>9253.31</v>
      </c>
      <c r="F85">
        <v>0</v>
      </c>
      <c r="G85" s="17">
        <v>9253.31</v>
      </c>
      <c r="H85">
        <v>0</v>
      </c>
      <c r="I85" s="17">
        <v>9253.31</v>
      </c>
      <c r="J85">
        <v>0</v>
      </c>
    </row>
    <row r="86" spans="1:10">
      <c r="A86">
        <v>130</v>
      </c>
      <c r="B86" t="s">
        <v>142</v>
      </c>
      <c r="C86">
        <v>0</v>
      </c>
      <c r="D86">
        <v>0</v>
      </c>
      <c r="E86" s="17">
        <v>6932596.0899999999</v>
      </c>
      <c r="F86" s="17">
        <v>6927096.0899999999</v>
      </c>
      <c r="G86" s="17">
        <v>5500</v>
      </c>
      <c r="H86">
        <v>0</v>
      </c>
      <c r="I86" s="17">
        <v>5500</v>
      </c>
      <c r="J86">
        <v>0</v>
      </c>
    </row>
    <row r="87" spans="1:10">
      <c r="A87" t="s">
        <v>143</v>
      </c>
      <c r="B87" t="s">
        <v>144</v>
      </c>
      <c r="C87">
        <v>0</v>
      </c>
      <c r="D87">
        <v>0</v>
      </c>
      <c r="E87" s="17">
        <v>6932596.0899999999</v>
      </c>
      <c r="F87" s="17">
        <v>6927096.0899999999</v>
      </c>
      <c r="G87" s="17">
        <v>5500</v>
      </c>
      <c r="H87">
        <v>0</v>
      </c>
      <c r="I87" s="17">
        <v>5500</v>
      </c>
      <c r="J87">
        <v>0</v>
      </c>
    </row>
    <row r="88" spans="1:10">
      <c r="A88" t="s">
        <v>145</v>
      </c>
      <c r="B88" t="s">
        <v>1200</v>
      </c>
      <c r="C88">
        <v>0</v>
      </c>
      <c r="D88">
        <v>0</v>
      </c>
      <c r="E88" s="17">
        <v>6313798.4199999999</v>
      </c>
      <c r="F88" s="17">
        <v>6313298.4199999999</v>
      </c>
      <c r="G88">
        <v>500</v>
      </c>
      <c r="H88">
        <v>0</v>
      </c>
      <c r="I88">
        <v>500</v>
      </c>
      <c r="J88">
        <v>0</v>
      </c>
    </row>
    <row r="89" spans="1:10">
      <c r="A89" t="s">
        <v>146</v>
      </c>
      <c r="B89" t="s">
        <v>1201</v>
      </c>
      <c r="C89">
        <v>0</v>
      </c>
      <c r="D89">
        <v>0</v>
      </c>
      <c r="E89" s="17">
        <v>618797.67000000004</v>
      </c>
      <c r="F89" s="17">
        <v>613797.67000000004</v>
      </c>
      <c r="G89" s="17">
        <v>5000</v>
      </c>
      <c r="H89">
        <v>0</v>
      </c>
      <c r="I89" s="17">
        <v>5000</v>
      </c>
      <c r="J89">
        <v>0</v>
      </c>
    </row>
    <row r="90" spans="1:10">
      <c r="A90" t="s">
        <v>177</v>
      </c>
      <c r="B90" t="s">
        <v>178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>
      <c r="A91">
        <v>131</v>
      </c>
      <c r="B91" t="s">
        <v>147</v>
      </c>
      <c r="C91">
        <v>0</v>
      </c>
      <c r="D91">
        <v>0</v>
      </c>
      <c r="E91" s="17">
        <v>17674.62</v>
      </c>
      <c r="F91">
        <v>279.79000000000002</v>
      </c>
      <c r="G91" s="17">
        <v>17394.830000000002</v>
      </c>
      <c r="H91">
        <v>0</v>
      </c>
      <c r="I91" s="17">
        <v>17394.830000000002</v>
      </c>
      <c r="J91">
        <v>0</v>
      </c>
    </row>
    <row r="92" spans="1:10">
      <c r="A92" t="s">
        <v>179</v>
      </c>
      <c r="B92" t="s">
        <v>144</v>
      </c>
      <c r="C92">
        <v>0</v>
      </c>
      <c r="D92">
        <v>0</v>
      </c>
      <c r="E92" s="17">
        <v>17674.62</v>
      </c>
      <c r="F92">
        <v>279.79000000000002</v>
      </c>
      <c r="G92" s="17">
        <v>17394.830000000002</v>
      </c>
      <c r="H92">
        <v>0</v>
      </c>
      <c r="I92" s="17">
        <v>17394.830000000002</v>
      </c>
      <c r="J92">
        <v>0</v>
      </c>
    </row>
    <row r="93" spans="1:10">
      <c r="A93">
        <v>132</v>
      </c>
      <c r="B93" t="s">
        <v>148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>
      <c r="A94" t="s">
        <v>180</v>
      </c>
      <c r="B94" t="s">
        <v>181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>
      <c r="A95" t="s">
        <v>182</v>
      </c>
      <c r="B95" t="s">
        <v>183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>
      <c r="A96">
        <v>140</v>
      </c>
      <c r="B96" t="s">
        <v>149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>
      <c r="A97" t="s">
        <v>150</v>
      </c>
      <c r="B97" t="s">
        <v>151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>
      <c r="A98" t="s">
        <v>184</v>
      </c>
      <c r="B98" t="s">
        <v>149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>
      <c r="A99">
        <v>145</v>
      </c>
      <c r="B99" t="s">
        <v>185</v>
      </c>
      <c r="C99">
        <v>0</v>
      </c>
      <c r="D99">
        <v>0</v>
      </c>
      <c r="E99" s="17">
        <v>4455565.43</v>
      </c>
      <c r="F99" s="17">
        <v>4123990.57</v>
      </c>
      <c r="G99" s="17">
        <v>331574.86</v>
      </c>
      <c r="H99">
        <v>0</v>
      </c>
      <c r="I99" s="17">
        <v>331574.86</v>
      </c>
      <c r="J99">
        <v>0</v>
      </c>
    </row>
    <row r="100" spans="1:10">
      <c r="A100">
        <v>150</v>
      </c>
      <c r="B100" t="s">
        <v>1873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>
      <c r="A101" t="s">
        <v>152</v>
      </c>
      <c r="B101" t="s">
        <v>153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>
      <c r="A102" t="s">
        <v>186</v>
      </c>
      <c r="B102" t="s">
        <v>187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1:10">
      <c r="A103" t="s">
        <v>154</v>
      </c>
      <c r="B103" t="s">
        <v>1202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1:10">
      <c r="A104" t="s">
        <v>155</v>
      </c>
      <c r="B104" t="s">
        <v>156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>
      <c r="A105" t="s">
        <v>1203</v>
      </c>
      <c r="B105" t="s">
        <v>1204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>
      <c r="A106" t="s">
        <v>1205</v>
      </c>
      <c r="B106" t="s">
        <v>1206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>
      <c r="A107" t="s">
        <v>157</v>
      </c>
      <c r="B107" t="s">
        <v>158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>
      <c r="A108" t="s">
        <v>159</v>
      </c>
      <c r="B108" t="s">
        <v>160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>
      <c r="A109" t="s">
        <v>161</v>
      </c>
      <c r="B109" t="s">
        <v>162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>
      <c r="A110" t="s">
        <v>188</v>
      </c>
      <c r="B110" t="s">
        <v>189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>
      <c r="A111" t="s">
        <v>1207</v>
      </c>
      <c r="B111" t="s">
        <v>1208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>
      <c r="A112" t="s">
        <v>1209</v>
      </c>
      <c r="B112" t="s">
        <v>1210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1">
      <c r="A113" t="s">
        <v>1211</v>
      </c>
      <c r="B113" t="s">
        <v>1212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1">
      <c r="A114" t="s">
        <v>1213</v>
      </c>
      <c r="B114" t="s">
        <v>1214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1">
      <c r="A115" t="s">
        <v>1215</v>
      </c>
      <c r="B115" t="s">
        <v>1216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1">
      <c r="A116">
        <v>151</v>
      </c>
      <c r="B116" t="s">
        <v>163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1">
      <c r="A117" t="s">
        <v>164</v>
      </c>
      <c r="B117" t="s">
        <v>165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1:11">
      <c r="A118" t="s">
        <v>190</v>
      </c>
      <c r="B118" t="s">
        <v>191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1">
      <c r="A119" t="s">
        <v>166</v>
      </c>
      <c r="B119" t="s">
        <v>167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1">
      <c r="A120" t="s">
        <v>168</v>
      </c>
      <c r="B120" t="s">
        <v>1577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1">
      <c r="A121" t="s">
        <v>192</v>
      </c>
      <c r="B121" t="s">
        <v>193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1">
      <c r="A122" t="s">
        <v>194</v>
      </c>
      <c r="B122" t="s">
        <v>195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1">
      <c r="A123" t="s">
        <v>1578</v>
      </c>
      <c r="B123" t="s">
        <v>1217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1">
      <c r="A124" t="s">
        <v>1579</v>
      </c>
      <c r="B124" t="s">
        <v>1218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1">
      <c r="A125" t="s">
        <v>1580</v>
      </c>
      <c r="B125" t="s">
        <v>1581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1">
      <c r="A126" t="s">
        <v>1219</v>
      </c>
      <c r="B126" t="s">
        <v>1220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1">
      <c r="A127" t="s">
        <v>1221</v>
      </c>
      <c r="B127" t="s">
        <v>1222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1">
      <c r="A128" t="s">
        <v>1223</v>
      </c>
      <c r="B128" t="s">
        <v>1224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 t="s">
        <v>1314</v>
      </c>
    </row>
    <row r="129" spans="1:11">
      <c r="A129">
        <v>200</v>
      </c>
      <c r="B129" t="s">
        <v>1582</v>
      </c>
      <c r="C129">
        <v>0</v>
      </c>
      <c r="D129">
        <v>0</v>
      </c>
      <c r="E129" s="17">
        <v>1708095.46</v>
      </c>
      <c r="F129" s="17">
        <v>1308928.26</v>
      </c>
      <c r="G129" s="17">
        <v>399167.2</v>
      </c>
      <c r="H129">
        <v>0</v>
      </c>
      <c r="I129" s="17">
        <v>399167.2</v>
      </c>
      <c r="J129">
        <v>0</v>
      </c>
    </row>
    <row r="130" spans="1:11">
      <c r="A130" t="s">
        <v>1583</v>
      </c>
      <c r="B130" t="s">
        <v>1584</v>
      </c>
      <c r="C130">
        <v>0</v>
      </c>
      <c r="D130">
        <v>0</v>
      </c>
      <c r="E130" s="17">
        <v>1689890.15</v>
      </c>
      <c r="F130" s="17">
        <v>1290739.73</v>
      </c>
      <c r="G130" s="17">
        <v>399150.42</v>
      </c>
      <c r="H130">
        <v>0</v>
      </c>
      <c r="I130" s="17">
        <v>399150.42</v>
      </c>
      <c r="J130">
        <v>0</v>
      </c>
    </row>
    <row r="131" spans="1:11">
      <c r="A131" t="s">
        <v>1225</v>
      </c>
      <c r="B131" t="s">
        <v>1226</v>
      </c>
      <c r="C131">
        <v>0</v>
      </c>
      <c r="D131">
        <v>0</v>
      </c>
      <c r="E131" s="17">
        <v>53629.98</v>
      </c>
      <c r="F131" s="17">
        <v>53629.98</v>
      </c>
      <c r="G131">
        <v>0</v>
      </c>
      <c r="H131">
        <v>0</v>
      </c>
      <c r="I131">
        <v>0</v>
      </c>
      <c r="J131">
        <v>0</v>
      </c>
    </row>
    <row r="132" spans="1:11">
      <c r="A132" t="s">
        <v>1227</v>
      </c>
      <c r="B132" t="s">
        <v>1228</v>
      </c>
      <c r="C132">
        <v>0</v>
      </c>
      <c r="D132">
        <v>0</v>
      </c>
      <c r="E132" s="17">
        <v>33192.54</v>
      </c>
      <c r="F132" s="17">
        <v>33192.54</v>
      </c>
      <c r="G132">
        <v>0</v>
      </c>
      <c r="H132">
        <v>0</v>
      </c>
      <c r="I132">
        <v>0</v>
      </c>
      <c r="J132">
        <v>0</v>
      </c>
    </row>
    <row r="133" spans="1:11">
      <c r="A133" t="s">
        <v>1229</v>
      </c>
      <c r="B133" t="s">
        <v>1230</v>
      </c>
      <c r="C133">
        <v>0</v>
      </c>
      <c r="D133">
        <v>0</v>
      </c>
      <c r="E133" s="17">
        <v>234240</v>
      </c>
      <c r="F133" s="17">
        <v>234240</v>
      </c>
      <c r="G133">
        <v>0</v>
      </c>
      <c r="H133">
        <v>0</v>
      </c>
      <c r="I133">
        <v>0</v>
      </c>
      <c r="J133">
        <v>0</v>
      </c>
    </row>
    <row r="134" spans="1:11">
      <c r="A134" t="s">
        <v>1231</v>
      </c>
      <c r="B134" t="s">
        <v>1232</v>
      </c>
      <c r="C134">
        <v>0</v>
      </c>
      <c r="D134">
        <v>0</v>
      </c>
      <c r="E134" s="17">
        <v>300608</v>
      </c>
      <c r="F134" s="17">
        <v>154330</v>
      </c>
      <c r="G134" s="17">
        <v>146278</v>
      </c>
      <c r="H134">
        <v>0</v>
      </c>
      <c r="I134" s="17">
        <v>146278</v>
      </c>
      <c r="J134">
        <v>0</v>
      </c>
    </row>
    <row r="135" spans="1:11">
      <c r="A135" t="s">
        <v>1233</v>
      </c>
      <c r="B135" t="s">
        <v>1234</v>
      </c>
      <c r="C135">
        <v>0</v>
      </c>
      <c r="D135">
        <v>0</v>
      </c>
      <c r="E135" s="17">
        <v>108726.39999999999</v>
      </c>
      <c r="F135" s="17">
        <v>66026.399999999994</v>
      </c>
      <c r="G135" s="17">
        <v>42700</v>
      </c>
      <c r="H135">
        <v>0</v>
      </c>
      <c r="I135" s="17">
        <v>42700</v>
      </c>
      <c r="J135">
        <v>0</v>
      </c>
    </row>
    <row r="136" spans="1:11">
      <c r="A136" t="s">
        <v>1235</v>
      </c>
      <c r="B136" t="s">
        <v>1236</v>
      </c>
      <c r="C136">
        <v>0</v>
      </c>
      <c r="D136">
        <v>0</v>
      </c>
      <c r="E136" s="17">
        <v>5782.8</v>
      </c>
      <c r="F136" s="17">
        <v>5782.8</v>
      </c>
      <c r="G136">
        <v>0</v>
      </c>
      <c r="H136">
        <v>0</v>
      </c>
      <c r="I136">
        <v>0</v>
      </c>
      <c r="J136">
        <v>0</v>
      </c>
    </row>
    <row r="137" spans="1:11">
      <c r="A137" t="s">
        <v>1237</v>
      </c>
      <c r="B137" t="s">
        <v>1238</v>
      </c>
      <c r="C137">
        <v>0</v>
      </c>
      <c r="D137">
        <v>0</v>
      </c>
      <c r="E137" s="17">
        <v>106643.9</v>
      </c>
      <c r="F137" s="17">
        <v>106643.9</v>
      </c>
      <c r="G137">
        <v>0</v>
      </c>
      <c r="H137">
        <v>0</v>
      </c>
      <c r="I137">
        <v>0</v>
      </c>
      <c r="J137">
        <v>0</v>
      </c>
    </row>
    <row r="138" spans="1:11">
      <c r="A138" t="s">
        <v>1239</v>
      </c>
      <c r="B138" t="s">
        <v>1240</v>
      </c>
      <c r="C138">
        <v>0</v>
      </c>
      <c r="D138">
        <v>0</v>
      </c>
      <c r="E138" s="17">
        <v>4666.5</v>
      </c>
      <c r="F138" s="17">
        <v>4666.5</v>
      </c>
      <c r="G138">
        <v>0</v>
      </c>
      <c r="H138">
        <v>0</v>
      </c>
      <c r="I138">
        <v>0</v>
      </c>
      <c r="J138">
        <v>0</v>
      </c>
    </row>
    <row r="139" spans="1:11">
      <c r="A139" t="s">
        <v>1241</v>
      </c>
      <c r="B139" t="s">
        <v>653</v>
      </c>
      <c r="C139">
        <v>0</v>
      </c>
      <c r="D139">
        <v>0</v>
      </c>
      <c r="E139" s="17">
        <v>110239.2</v>
      </c>
      <c r="F139" s="17">
        <v>89697.4</v>
      </c>
      <c r="G139" s="17">
        <v>20541.8</v>
      </c>
      <c r="H139">
        <v>0</v>
      </c>
      <c r="I139" s="17">
        <v>20541.8</v>
      </c>
      <c r="J139">
        <v>0</v>
      </c>
    </row>
    <row r="140" spans="1:11">
      <c r="A140" t="s">
        <v>654</v>
      </c>
      <c r="B140" t="s">
        <v>655</v>
      </c>
      <c r="C140">
        <v>0</v>
      </c>
      <c r="D140">
        <v>0</v>
      </c>
      <c r="E140" s="17">
        <v>177849.16</v>
      </c>
      <c r="F140" s="17">
        <v>159793.16</v>
      </c>
      <c r="G140" s="17">
        <v>18056</v>
      </c>
      <c r="H140">
        <v>0</v>
      </c>
      <c r="I140" s="17">
        <v>18056</v>
      </c>
      <c r="J140">
        <v>0</v>
      </c>
      <c r="K140" s="17">
        <f>I140</f>
        <v>18056</v>
      </c>
    </row>
    <row r="141" spans="1:11">
      <c r="A141" t="s">
        <v>656</v>
      </c>
      <c r="B141" t="s">
        <v>657</v>
      </c>
      <c r="C141">
        <v>0</v>
      </c>
      <c r="D141">
        <v>0</v>
      </c>
      <c r="E141" s="17">
        <v>86864</v>
      </c>
      <c r="F141" s="17">
        <v>82592</v>
      </c>
      <c r="G141" s="17">
        <v>4272</v>
      </c>
      <c r="H141">
        <v>0</v>
      </c>
      <c r="I141" s="17">
        <v>4272</v>
      </c>
      <c r="J141">
        <v>0</v>
      </c>
      <c r="K141" s="17">
        <v>4116</v>
      </c>
    </row>
    <row r="142" spans="1:11">
      <c r="A142" t="s">
        <v>658</v>
      </c>
      <c r="B142" t="s">
        <v>659</v>
      </c>
      <c r="C142">
        <v>0</v>
      </c>
      <c r="D142">
        <v>0</v>
      </c>
      <c r="E142">
        <v>120.78</v>
      </c>
      <c r="F142">
        <v>120.78</v>
      </c>
      <c r="G142">
        <v>0</v>
      </c>
      <c r="H142">
        <v>0</v>
      </c>
      <c r="I142">
        <v>0</v>
      </c>
      <c r="J142">
        <v>0</v>
      </c>
    </row>
    <row r="143" spans="1:11">
      <c r="A143" t="s">
        <v>660</v>
      </c>
      <c r="B143" t="s">
        <v>661</v>
      </c>
      <c r="C143">
        <v>0</v>
      </c>
      <c r="D143">
        <v>0</v>
      </c>
      <c r="E143">
        <v>120.78</v>
      </c>
      <c r="F143">
        <v>120.78</v>
      </c>
      <c r="G143">
        <v>0</v>
      </c>
      <c r="H143">
        <v>0</v>
      </c>
      <c r="I143">
        <v>0</v>
      </c>
      <c r="J143">
        <v>0</v>
      </c>
    </row>
    <row r="144" spans="1:11">
      <c r="A144" t="s">
        <v>662</v>
      </c>
      <c r="B144" t="s">
        <v>663</v>
      </c>
      <c r="C144">
        <v>0</v>
      </c>
      <c r="D144">
        <v>0</v>
      </c>
      <c r="E144">
        <v>59.78</v>
      </c>
      <c r="F144">
        <v>59.78</v>
      </c>
      <c r="G144">
        <v>0</v>
      </c>
      <c r="H144">
        <v>0</v>
      </c>
      <c r="I144">
        <v>0</v>
      </c>
      <c r="J144">
        <v>0</v>
      </c>
    </row>
    <row r="145" spans="1:10">
      <c r="A145" t="s">
        <v>664</v>
      </c>
      <c r="B145" t="s">
        <v>665</v>
      </c>
      <c r="C145">
        <v>0</v>
      </c>
      <c r="D145">
        <v>0</v>
      </c>
      <c r="E145" s="17">
        <v>70540.399999999994</v>
      </c>
      <c r="F145" s="17">
        <v>70540.399999999994</v>
      </c>
      <c r="G145">
        <v>0</v>
      </c>
      <c r="H145">
        <v>0</v>
      </c>
      <c r="I145">
        <v>0</v>
      </c>
      <c r="J145">
        <v>0</v>
      </c>
    </row>
    <row r="146" spans="1:10">
      <c r="A146" t="s">
        <v>666</v>
      </c>
      <c r="B146" t="s">
        <v>667</v>
      </c>
      <c r="C146">
        <v>0</v>
      </c>
      <c r="D146">
        <v>0</v>
      </c>
      <c r="E146" s="17">
        <v>140544</v>
      </c>
      <c r="F146" s="17">
        <v>106262</v>
      </c>
      <c r="G146" s="17">
        <v>34282</v>
      </c>
      <c r="H146">
        <v>0</v>
      </c>
      <c r="I146" s="17">
        <v>34282</v>
      </c>
      <c r="J146">
        <v>0</v>
      </c>
    </row>
    <row r="147" spans="1:10">
      <c r="A147" t="s">
        <v>668</v>
      </c>
      <c r="B147" t="s">
        <v>669</v>
      </c>
      <c r="C147">
        <v>0</v>
      </c>
      <c r="D147">
        <v>0</v>
      </c>
      <c r="E147" s="17">
        <v>27450</v>
      </c>
      <c r="F147" s="17">
        <v>27450</v>
      </c>
      <c r="G147">
        <v>0</v>
      </c>
      <c r="H147">
        <v>0</v>
      </c>
      <c r="I147">
        <v>0</v>
      </c>
      <c r="J147">
        <v>0</v>
      </c>
    </row>
    <row r="148" spans="1:10">
      <c r="A148" t="s">
        <v>670</v>
      </c>
      <c r="B148" t="s">
        <v>671</v>
      </c>
      <c r="C148">
        <v>0</v>
      </c>
      <c r="D148">
        <v>0</v>
      </c>
      <c r="E148" s="17">
        <v>41419</v>
      </c>
      <c r="F148" s="17">
        <v>31419</v>
      </c>
      <c r="G148" s="17">
        <v>10000</v>
      </c>
      <c r="H148">
        <v>0</v>
      </c>
      <c r="I148" s="17">
        <v>10000</v>
      </c>
      <c r="J148">
        <v>0</v>
      </c>
    </row>
    <row r="149" spans="1:10">
      <c r="A149" t="s">
        <v>672</v>
      </c>
      <c r="B149" t="s">
        <v>673</v>
      </c>
      <c r="C149">
        <v>0</v>
      </c>
      <c r="D149">
        <v>0</v>
      </c>
      <c r="E149" s="17">
        <v>3429.73</v>
      </c>
      <c r="F149" s="17">
        <v>3429.73</v>
      </c>
      <c r="G149">
        <v>0</v>
      </c>
      <c r="H149">
        <v>0</v>
      </c>
      <c r="I149">
        <v>0</v>
      </c>
      <c r="J149">
        <v>0</v>
      </c>
    </row>
    <row r="150" spans="1:10">
      <c r="A150" t="s">
        <v>674</v>
      </c>
      <c r="B150" t="s">
        <v>675</v>
      </c>
      <c r="C150">
        <v>0</v>
      </c>
      <c r="D150">
        <v>0</v>
      </c>
      <c r="E150" s="17">
        <v>10293.14</v>
      </c>
      <c r="F150" s="17">
        <v>10293.14</v>
      </c>
      <c r="G150">
        <v>0</v>
      </c>
      <c r="H150">
        <v>0</v>
      </c>
      <c r="I150">
        <v>0</v>
      </c>
      <c r="J150">
        <v>0</v>
      </c>
    </row>
    <row r="151" spans="1:10">
      <c r="A151" t="s">
        <v>676</v>
      </c>
      <c r="B151" t="s">
        <v>677</v>
      </c>
      <c r="C151">
        <v>0</v>
      </c>
      <c r="D151">
        <v>0</v>
      </c>
      <c r="E151" s="17">
        <v>168164.8</v>
      </c>
      <c r="F151" s="17">
        <v>50449.440000000002</v>
      </c>
      <c r="G151" s="17">
        <v>117715.36</v>
      </c>
      <c r="H151">
        <v>0</v>
      </c>
      <c r="I151" s="17">
        <v>117715.36</v>
      </c>
      <c r="J151">
        <v>0</v>
      </c>
    </row>
    <row r="152" spans="1:10">
      <c r="A152" t="s">
        <v>678</v>
      </c>
      <c r="B152" t="s">
        <v>679</v>
      </c>
      <c r="C152">
        <v>0</v>
      </c>
      <c r="D152">
        <v>0</v>
      </c>
      <c r="E152" s="17">
        <v>5305.26</v>
      </c>
      <c r="F152">
        <v>0</v>
      </c>
      <c r="G152" s="17">
        <v>5305.26</v>
      </c>
      <c r="H152">
        <v>0</v>
      </c>
      <c r="I152" s="17">
        <v>5305.26</v>
      </c>
      <c r="J152">
        <v>0</v>
      </c>
    </row>
    <row r="153" spans="1:10">
      <c r="A153" t="s">
        <v>1585</v>
      </c>
      <c r="B153" t="s">
        <v>1586</v>
      </c>
      <c r="C153">
        <v>0</v>
      </c>
      <c r="D153">
        <v>0</v>
      </c>
      <c r="E153" s="17">
        <v>18205.310000000001</v>
      </c>
      <c r="F153" s="17">
        <v>18188.53</v>
      </c>
      <c r="G153">
        <v>16.78</v>
      </c>
      <c r="H153">
        <v>0</v>
      </c>
      <c r="I153">
        <v>16.78</v>
      </c>
      <c r="J153">
        <v>0</v>
      </c>
    </row>
    <row r="154" spans="1:10">
      <c r="A154" t="s">
        <v>680</v>
      </c>
      <c r="B154" t="s">
        <v>1587</v>
      </c>
      <c r="C154">
        <v>0</v>
      </c>
      <c r="D154">
        <v>0</v>
      </c>
      <c r="E154" s="17">
        <v>18171.36</v>
      </c>
      <c r="F154" s="17">
        <v>18171.36</v>
      </c>
      <c r="G154">
        <v>0</v>
      </c>
      <c r="H154">
        <v>0</v>
      </c>
      <c r="I154">
        <v>0</v>
      </c>
      <c r="J154">
        <v>0</v>
      </c>
    </row>
    <row r="155" spans="1:10">
      <c r="A155" t="s">
        <v>681</v>
      </c>
      <c r="B155" t="s">
        <v>682</v>
      </c>
      <c r="C155">
        <v>0</v>
      </c>
      <c r="D155">
        <v>0</v>
      </c>
      <c r="E155">
        <v>33.950000000000003</v>
      </c>
      <c r="F155">
        <v>17.170000000000002</v>
      </c>
      <c r="G155">
        <v>16.78</v>
      </c>
      <c r="H155">
        <v>0</v>
      </c>
      <c r="I155">
        <v>16.78</v>
      </c>
      <c r="J155">
        <v>0</v>
      </c>
    </row>
    <row r="156" spans="1:10">
      <c r="A156">
        <v>201</v>
      </c>
      <c r="B156" t="s">
        <v>1588</v>
      </c>
      <c r="C156">
        <v>0</v>
      </c>
      <c r="D156">
        <v>0</v>
      </c>
      <c r="E156" s="17">
        <v>1464532.04</v>
      </c>
      <c r="F156" s="17">
        <v>1758563.17</v>
      </c>
      <c r="G156" s="17">
        <v>6866.24</v>
      </c>
      <c r="H156" s="17">
        <v>300897.37</v>
      </c>
      <c r="I156">
        <v>0</v>
      </c>
      <c r="J156" s="17">
        <v>294031.13</v>
      </c>
    </row>
    <row r="157" spans="1:10">
      <c r="A157" t="s">
        <v>1589</v>
      </c>
      <c r="B157" t="s">
        <v>1590</v>
      </c>
      <c r="C157">
        <v>0</v>
      </c>
      <c r="D157">
        <v>0</v>
      </c>
      <c r="E157" s="17">
        <v>737876.61</v>
      </c>
      <c r="F157" s="17">
        <v>890374.38</v>
      </c>
      <c r="G157" s="17">
        <v>6866.24</v>
      </c>
      <c r="H157" s="17">
        <v>159364.01</v>
      </c>
      <c r="I157">
        <v>0</v>
      </c>
      <c r="J157" s="17">
        <v>152497.76999999999</v>
      </c>
    </row>
    <row r="158" spans="1:10">
      <c r="A158" t="s">
        <v>683</v>
      </c>
      <c r="B158" t="s">
        <v>684</v>
      </c>
      <c r="C158">
        <v>0</v>
      </c>
      <c r="D158">
        <v>0</v>
      </c>
      <c r="E158" s="17">
        <v>24917.93</v>
      </c>
      <c r="F158" s="17">
        <v>32707.63</v>
      </c>
      <c r="G158">
        <v>0</v>
      </c>
      <c r="H158" s="17">
        <v>7789.7</v>
      </c>
      <c r="I158">
        <v>0</v>
      </c>
      <c r="J158" s="17">
        <v>7789.7</v>
      </c>
    </row>
    <row r="159" spans="1:10">
      <c r="A159" t="s">
        <v>685</v>
      </c>
      <c r="B159" t="s">
        <v>686</v>
      </c>
      <c r="C159">
        <v>0</v>
      </c>
      <c r="D159">
        <v>0</v>
      </c>
      <c r="E159">
        <v>230.58</v>
      </c>
      <c r="F159">
        <v>230.58</v>
      </c>
      <c r="G159">
        <v>0</v>
      </c>
      <c r="H159">
        <v>0</v>
      </c>
      <c r="I159">
        <v>0</v>
      </c>
      <c r="J159">
        <v>0</v>
      </c>
    </row>
    <row r="160" spans="1:10">
      <c r="A160" t="s">
        <v>1591</v>
      </c>
      <c r="B160" t="s">
        <v>687</v>
      </c>
      <c r="C160">
        <v>0</v>
      </c>
      <c r="D160">
        <v>0</v>
      </c>
      <c r="E160" s="17">
        <v>15296.65</v>
      </c>
      <c r="F160" s="17">
        <v>23817.02</v>
      </c>
      <c r="G160">
        <v>0</v>
      </c>
      <c r="H160" s="17">
        <v>8520.3700000000008</v>
      </c>
      <c r="I160">
        <v>0</v>
      </c>
      <c r="J160" s="17">
        <v>8520.3700000000008</v>
      </c>
    </row>
    <row r="161" spans="1:10">
      <c r="A161" t="s">
        <v>688</v>
      </c>
      <c r="B161" t="s">
        <v>689</v>
      </c>
      <c r="C161">
        <v>0</v>
      </c>
      <c r="D161">
        <v>0</v>
      </c>
      <c r="E161">
        <v>534.26</v>
      </c>
      <c r="F161">
        <v>534.26</v>
      </c>
      <c r="G161">
        <v>0</v>
      </c>
      <c r="H161">
        <v>0</v>
      </c>
      <c r="I161">
        <v>0</v>
      </c>
      <c r="J161">
        <v>0</v>
      </c>
    </row>
    <row r="162" spans="1:10">
      <c r="A162" t="s">
        <v>690</v>
      </c>
      <c r="B162" t="s">
        <v>691</v>
      </c>
      <c r="C162">
        <v>0</v>
      </c>
      <c r="D162">
        <v>0</v>
      </c>
      <c r="E162">
        <v>97.86</v>
      </c>
      <c r="F162">
        <v>97.86</v>
      </c>
      <c r="G162">
        <v>0</v>
      </c>
      <c r="H162">
        <v>0</v>
      </c>
      <c r="I162">
        <v>0</v>
      </c>
      <c r="J162">
        <v>0</v>
      </c>
    </row>
    <row r="163" spans="1:10">
      <c r="A163" t="s">
        <v>692</v>
      </c>
      <c r="B163" t="s">
        <v>693</v>
      </c>
      <c r="C163">
        <v>0</v>
      </c>
      <c r="D163">
        <v>0</v>
      </c>
      <c r="E163" s="17">
        <v>5655.63</v>
      </c>
      <c r="F163" s="17">
        <v>7125.63</v>
      </c>
      <c r="G163">
        <v>0</v>
      </c>
      <c r="H163" s="17">
        <v>1470</v>
      </c>
      <c r="I163">
        <v>0</v>
      </c>
      <c r="J163" s="17">
        <v>1470</v>
      </c>
    </row>
    <row r="164" spans="1:10">
      <c r="A164" t="s">
        <v>694</v>
      </c>
      <c r="B164" t="s">
        <v>695</v>
      </c>
      <c r="C164">
        <v>0</v>
      </c>
      <c r="D164">
        <v>0</v>
      </c>
      <c r="E164">
        <v>410.64</v>
      </c>
      <c r="F164">
        <v>410.64</v>
      </c>
      <c r="G164">
        <v>0</v>
      </c>
      <c r="H164">
        <v>0</v>
      </c>
      <c r="I164">
        <v>0</v>
      </c>
      <c r="J164">
        <v>0</v>
      </c>
    </row>
    <row r="165" spans="1:10">
      <c r="A165" t="s">
        <v>696</v>
      </c>
      <c r="B165" t="s">
        <v>697</v>
      </c>
      <c r="C165">
        <v>0</v>
      </c>
      <c r="D165">
        <v>0</v>
      </c>
      <c r="E165">
        <v>100.41</v>
      </c>
      <c r="F165">
        <v>100.41</v>
      </c>
      <c r="G165">
        <v>0</v>
      </c>
      <c r="H165">
        <v>0</v>
      </c>
      <c r="I165">
        <v>0</v>
      </c>
      <c r="J165">
        <v>0</v>
      </c>
    </row>
    <row r="166" spans="1:10">
      <c r="A166" t="s">
        <v>698</v>
      </c>
      <c r="B166" t="s">
        <v>699</v>
      </c>
      <c r="C166">
        <v>0</v>
      </c>
      <c r="D166">
        <v>0</v>
      </c>
      <c r="E166">
        <v>29.06</v>
      </c>
      <c r="F166">
        <v>29.06</v>
      </c>
      <c r="G166">
        <v>0</v>
      </c>
      <c r="H166">
        <v>0</v>
      </c>
      <c r="I166">
        <v>0</v>
      </c>
      <c r="J166">
        <v>0</v>
      </c>
    </row>
    <row r="167" spans="1:10">
      <c r="A167" t="s">
        <v>700</v>
      </c>
      <c r="B167" t="s">
        <v>701</v>
      </c>
      <c r="C167">
        <v>0</v>
      </c>
      <c r="D167">
        <v>0</v>
      </c>
      <c r="E167">
        <v>277.61</v>
      </c>
      <c r="F167">
        <v>277.61</v>
      </c>
      <c r="G167">
        <v>0</v>
      </c>
      <c r="H167">
        <v>0</v>
      </c>
      <c r="I167">
        <v>0</v>
      </c>
      <c r="J167">
        <v>0</v>
      </c>
    </row>
    <row r="168" spans="1:10">
      <c r="A168" t="s">
        <v>702</v>
      </c>
      <c r="B168" t="s">
        <v>703</v>
      </c>
      <c r="C168">
        <v>0</v>
      </c>
      <c r="D168">
        <v>0</v>
      </c>
      <c r="E168" s="17">
        <v>4986.05</v>
      </c>
      <c r="F168" s="17">
        <v>7500.19</v>
      </c>
      <c r="G168">
        <v>0</v>
      </c>
      <c r="H168" s="17">
        <v>2514.14</v>
      </c>
      <c r="I168">
        <v>0</v>
      </c>
      <c r="J168" s="17">
        <v>2514.14</v>
      </c>
    </row>
    <row r="169" spans="1:10">
      <c r="A169" t="s">
        <v>704</v>
      </c>
      <c r="B169" t="s">
        <v>705</v>
      </c>
      <c r="C169">
        <v>0</v>
      </c>
      <c r="D169">
        <v>0</v>
      </c>
      <c r="E169">
        <v>144.35</v>
      </c>
      <c r="F169">
        <v>144.35</v>
      </c>
      <c r="G169">
        <v>0</v>
      </c>
      <c r="H169">
        <v>0</v>
      </c>
      <c r="I169">
        <v>0</v>
      </c>
      <c r="J169">
        <v>0</v>
      </c>
    </row>
    <row r="170" spans="1:10">
      <c r="A170" t="s">
        <v>706</v>
      </c>
      <c r="B170" t="s">
        <v>707</v>
      </c>
      <c r="C170">
        <v>0</v>
      </c>
      <c r="D170">
        <v>0</v>
      </c>
      <c r="E170">
        <v>167.38</v>
      </c>
      <c r="F170">
        <v>167.38</v>
      </c>
      <c r="G170">
        <v>0</v>
      </c>
      <c r="H170">
        <v>0</v>
      </c>
      <c r="I170">
        <v>0</v>
      </c>
      <c r="J170">
        <v>0</v>
      </c>
    </row>
    <row r="171" spans="1:10">
      <c r="A171" t="s">
        <v>708</v>
      </c>
      <c r="B171" t="s">
        <v>709</v>
      </c>
      <c r="C171">
        <v>0</v>
      </c>
      <c r="D171">
        <v>0</v>
      </c>
      <c r="E171" s="17">
        <v>22570</v>
      </c>
      <c r="F171" s="17">
        <v>22570</v>
      </c>
      <c r="G171">
        <v>0</v>
      </c>
      <c r="H171">
        <v>0</v>
      </c>
      <c r="I171">
        <v>0</v>
      </c>
      <c r="J171">
        <v>0</v>
      </c>
    </row>
    <row r="172" spans="1:10">
      <c r="A172" t="s">
        <v>361</v>
      </c>
      <c r="B172" t="s">
        <v>710</v>
      </c>
      <c r="C172">
        <v>0</v>
      </c>
      <c r="D172">
        <v>0</v>
      </c>
      <c r="E172">
        <v>532.27</v>
      </c>
      <c r="F172">
        <v>532.27</v>
      </c>
      <c r="G172">
        <v>0</v>
      </c>
      <c r="H172">
        <v>0</v>
      </c>
      <c r="I172">
        <v>0</v>
      </c>
      <c r="J172">
        <v>0</v>
      </c>
    </row>
    <row r="173" spans="1:10">
      <c r="A173" t="s">
        <v>711</v>
      </c>
      <c r="B173" t="s">
        <v>712</v>
      </c>
      <c r="C173">
        <v>0</v>
      </c>
      <c r="D173">
        <v>0</v>
      </c>
      <c r="E173" s="17">
        <v>61289.66</v>
      </c>
      <c r="F173" s="17">
        <v>69261.75</v>
      </c>
      <c r="G173">
        <v>0</v>
      </c>
      <c r="H173" s="17">
        <v>7972.09</v>
      </c>
      <c r="I173">
        <v>0</v>
      </c>
      <c r="J173" s="17">
        <v>7972.09</v>
      </c>
    </row>
    <row r="174" spans="1:10">
      <c r="A174" t="s">
        <v>713</v>
      </c>
      <c r="B174" t="s">
        <v>714</v>
      </c>
      <c r="C174">
        <v>0</v>
      </c>
      <c r="D174">
        <v>0</v>
      </c>
      <c r="E174" s="17">
        <v>1109.05</v>
      </c>
      <c r="F174" s="17">
        <v>1109.05</v>
      </c>
      <c r="G174">
        <v>0</v>
      </c>
      <c r="H174">
        <v>0</v>
      </c>
      <c r="I174">
        <v>0</v>
      </c>
      <c r="J174">
        <v>0</v>
      </c>
    </row>
    <row r="175" spans="1:10">
      <c r="A175" t="s">
        <v>715</v>
      </c>
      <c r="B175" t="s">
        <v>716</v>
      </c>
      <c r="C175">
        <v>0</v>
      </c>
      <c r="D175">
        <v>0</v>
      </c>
      <c r="E175" s="17">
        <v>1945</v>
      </c>
      <c r="F175" s="17">
        <v>1945</v>
      </c>
      <c r="G175">
        <v>0</v>
      </c>
      <c r="H175">
        <v>0</v>
      </c>
      <c r="I175">
        <v>0</v>
      </c>
      <c r="J175">
        <v>0</v>
      </c>
    </row>
    <row r="176" spans="1:10">
      <c r="A176" t="s">
        <v>362</v>
      </c>
      <c r="B176" t="s">
        <v>1490</v>
      </c>
      <c r="C176">
        <v>0</v>
      </c>
      <c r="D176">
        <v>0</v>
      </c>
      <c r="E176">
        <v>669.66</v>
      </c>
      <c r="F176">
        <v>846.56</v>
      </c>
      <c r="G176">
        <v>0</v>
      </c>
      <c r="H176">
        <v>176.9</v>
      </c>
      <c r="I176">
        <v>0</v>
      </c>
      <c r="J176">
        <v>176.9</v>
      </c>
    </row>
    <row r="177" spans="1:10">
      <c r="A177" t="s">
        <v>363</v>
      </c>
      <c r="B177" t="s">
        <v>717</v>
      </c>
      <c r="C177">
        <v>0</v>
      </c>
      <c r="D177">
        <v>0</v>
      </c>
      <c r="E177" s="17">
        <v>40030.639999999999</v>
      </c>
      <c r="F177" s="17">
        <v>40030.639999999999</v>
      </c>
      <c r="G177">
        <v>0</v>
      </c>
      <c r="H177">
        <v>0</v>
      </c>
      <c r="I177">
        <v>0</v>
      </c>
      <c r="J177">
        <v>0</v>
      </c>
    </row>
    <row r="178" spans="1:10">
      <c r="A178" t="s">
        <v>1592</v>
      </c>
      <c r="B178" t="s">
        <v>718</v>
      </c>
      <c r="C178">
        <v>0</v>
      </c>
      <c r="D178">
        <v>0</v>
      </c>
      <c r="E178">
        <v>956.9</v>
      </c>
      <c r="F178">
        <v>956.9</v>
      </c>
      <c r="G178">
        <v>0</v>
      </c>
      <c r="H178">
        <v>0</v>
      </c>
      <c r="I178">
        <v>0</v>
      </c>
      <c r="J178">
        <v>0</v>
      </c>
    </row>
    <row r="179" spans="1:10">
      <c r="A179" t="s">
        <v>719</v>
      </c>
      <c r="B179" t="s">
        <v>720</v>
      </c>
      <c r="C179">
        <v>0</v>
      </c>
      <c r="D179">
        <v>0</v>
      </c>
      <c r="E179" s="17">
        <v>26840</v>
      </c>
      <c r="F179" s="17">
        <v>26840</v>
      </c>
      <c r="G179">
        <v>0</v>
      </c>
      <c r="H179">
        <v>0</v>
      </c>
      <c r="I179">
        <v>0</v>
      </c>
      <c r="J179">
        <v>0</v>
      </c>
    </row>
    <row r="180" spans="1:10">
      <c r="A180" t="s">
        <v>721</v>
      </c>
      <c r="B180" t="s">
        <v>722</v>
      </c>
      <c r="C180">
        <v>0</v>
      </c>
      <c r="D180">
        <v>0</v>
      </c>
      <c r="E180" s="17">
        <v>35919.15</v>
      </c>
      <c r="F180" s="17">
        <v>35919.15</v>
      </c>
      <c r="G180">
        <v>0</v>
      </c>
      <c r="H180">
        <v>0</v>
      </c>
      <c r="I180">
        <v>0</v>
      </c>
      <c r="J180">
        <v>0</v>
      </c>
    </row>
    <row r="181" spans="1:10">
      <c r="A181" t="s">
        <v>364</v>
      </c>
      <c r="B181" t="s">
        <v>723</v>
      </c>
      <c r="C181">
        <v>0</v>
      </c>
      <c r="D181">
        <v>0</v>
      </c>
      <c r="E181" s="17">
        <v>3382.4</v>
      </c>
      <c r="F181" s="17">
        <v>6764.8</v>
      </c>
      <c r="G181">
        <v>0</v>
      </c>
      <c r="H181" s="17">
        <v>3382.4</v>
      </c>
      <c r="I181">
        <v>0</v>
      </c>
      <c r="J181" s="17">
        <v>3382.4</v>
      </c>
    </row>
    <row r="182" spans="1:10">
      <c r="A182" t="s">
        <v>724</v>
      </c>
      <c r="B182" t="s">
        <v>725</v>
      </c>
      <c r="C182">
        <v>0</v>
      </c>
      <c r="D182">
        <v>0</v>
      </c>
      <c r="E182">
        <v>298.29000000000002</v>
      </c>
      <c r="F182">
        <v>298.29000000000002</v>
      </c>
      <c r="G182">
        <v>0</v>
      </c>
      <c r="H182">
        <v>0</v>
      </c>
      <c r="I182">
        <v>0</v>
      </c>
      <c r="J182">
        <v>0</v>
      </c>
    </row>
    <row r="183" spans="1:10">
      <c r="A183" t="s">
        <v>726</v>
      </c>
      <c r="B183" t="s">
        <v>727</v>
      </c>
      <c r="C183">
        <v>0</v>
      </c>
      <c r="D183">
        <v>0</v>
      </c>
      <c r="E183" s="17">
        <v>26760.7</v>
      </c>
      <c r="F183" s="17">
        <v>39814.699999999997</v>
      </c>
      <c r="G183">
        <v>0</v>
      </c>
      <c r="H183" s="17">
        <v>13054</v>
      </c>
      <c r="I183">
        <v>0</v>
      </c>
      <c r="J183" s="17">
        <v>13054</v>
      </c>
    </row>
    <row r="184" spans="1:10">
      <c r="A184" t="s">
        <v>1487</v>
      </c>
      <c r="B184" t="s">
        <v>1492</v>
      </c>
      <c r="C184">
        <v>0</v>
      </c>
      <c r="D184">
        <v>0</v>
      </c>
      <c r="E184" s="17">
        <v>21942.14</v>
      </c>
      <c r="F184" s="17">
        <v>19397.86</v>
      </c>
      <c r="G184" s="17">
        <v>2544.2800000000002</v>
      </c>
      <c r="H184">
        <v>0</v>
      </c>
      <c r="I184" s="17">
        <v>2544.2800000000002</v>
      </c>
      <c r="J184">
        <v>0</v>
      </c>
    </row>
    <row r="185" spans="1:10">
      <c r="A185" t="s">
        <v>1488</v>
      </c>
      <c r="B185" t="s">
        <v>728</v>
      </c>
      <c r="C185">
        <v>0</v>
      </c>
      <c r="D185">
        <v>0</v>
      </c>
      <c r="E185" s="17">
        <v>10919.2</v>
      </c>
      <c r="F185" s="17">
        <v>10112.799999999999</v>
      </c>
      <c r="G185">
        <v>806.4</v>
      </c>
      <c r="H185">
        <v>0</v>
      </c>
      <c r="I185">
        <v>806.4</v>
      </c>
      <c r="J185">
        <v>0</v>
      </c>
    </row>
    <row r="186" spans="1:10">
      <c r="A186" t="s">
        <v>1489</v>
      </c>
      <c r="B186" t="s">
        <v>729</v>
      </c>
      <c r="C186">
        <v>0</v>
      </c>
      <c r="D186">
        <v>0</v>
      </c>
      <c r="E186" s="17">
        <v>2031.24</v>
      </c>
      <c r="F186" s="17">
        <v>2031.24</v>
      </c>
      <c r="G186">
        <v>0</v>
      </c>
      <c r="H186">
        <v>0</v>
      </c>
      <c r="I186">
        <v>0</v>
      </c>
      <c r="J186">
        <v>0</v>
      </c>
    </row>
    <row r="187" spans="1:10">
      <c r="A187" t="s">
        <v>1491</v>
      </c>
      <c r="B187" t="s">
        <v>730</v>
      </c>
      <c r="C187">
        <v>0</v>
      </c>
      <c r="D187">
        <v>0</v>
      </c>
      <c r="E187" s="17">
        <v>2074.5100000000002</v>
      </c>
      <c r="F187" s="17">
        <v>2074.5100000000002</v>
      </c>
      <c r="G187">
        <v>0</v>
      </c>
      <c r="H187">
        <v>0</v>
      </c>
      <c r="I187">
        <v>0</v>
      </c>
      <c r="J187">
        <v>0</v>
      </c>
    </row>
    <row r="188" spans="1:10">
      <c r="A188" t="s">
        <v>1493</v>
      </c>
      <c r="B188" t="s">
        <v>731</v>
      </c>
      <c r="C188">
        <v>0</v>
      </c>
      <c r="D188">
        <v>0</v>
      </c>
      <c r="E188" s="17">
        <v>3633.16</v>
      </c>
      <c r="F188" s="17">
        <v>3633.16</v>
      </c>
      <c r="G188">
        <v>0</v>
      </c>
      <c r="H188">
        <v>0</v>
      </c>
      <c r="I188">
        <v>0</v>
      </c>
      <c r="J188">
        <v>0</v>
      </c>
    </row>
    <row r="189" spans="1:10">
      <c r="A189" t="s">
        <v>1494</v>
      </c>
      <c r="B189" t="s">
        <v>732</v>
      </c>
      <c r="C189">
        <v>0</v>
      </c>
      <c r="D189">
        <v>0</v>
      </c>
      <c r="E189" s="17">
        <v>39996.36</v>
      </c>
      <c r="F189" s="17">
        <v>39996.36</v>
      </c>
      <c r="G189">
        <v>0</v>
      </c>
      <c r="H189">
        <v>0</v>
      </c>
      <c r="I189">
        <v>0</v>
      </c>
      <c r="J189">
        <v>0</v>
      </c>
    </row>
    <row r="190" spans="1:10">
      <c r="A190" t="s">
        <v>733</v>
      </c>
      <c r="B190" t="s">
        <v>734</v>
      </c>
      <c r="C190">
        <v>0</v>
      </c>
      <c r="D190">
        <v>0</v>
      </c>
      <c r="E190" s="17">
        <v>68040.03</v>
      </c>
      <c r="F190" s="17">
        <v>69742.960000000006</v>
      </c>
      <c r="G190">
        <v>0</v>
      </c>
      <c r="H190" s="17">
        <v>1702.93</v>
      </c>
      <c r="I190">
        <v>0</v>
      </c>
      <c r="J190" s="17">
        <v>1702.93</v>
      </c>
    </row>
    <row r="191" spans="1:10">
      <c r="A191" t="s">
        <v>1593</v>
      </c>
      <c r="B191" t="s">
        <v>735</v>
      </c>
      <c r="C191">
        <v>0</v>
      </c>
      <c r="D191">
        <v>0</v>
      </c>
      <c r="E191">
        <v>202.6</v>
      </c>
      <c r="F191">
        <v>202.6</v>
      </c>
      <c r="G191">
        <v>0</v>
      </c>
      <c r="H191">
        <v>0</v>
      </c>
      <c r="I191">
        <v>0</v>
      </c>
      <c r="J191">
        <v>0</v>
      </c>
    </row>
    <row r="192" spans="1:10">
      <c r="A192" t="s">
        <v>1495</v>
      </c>
      <c r="B192" t="s">
        <v>736</v>
      </c>
      <c r="C192">
        <v>0</v>
      </c>
      <c r="D192">
        <v>0</v>
      </c>
      <c r="E192" s="17">
        <v>4376.7</v>
      </c>
      <c r="F192" s="17">
        <v>4376.7</v>
      </c>
      <c r="G192">
        <v>0</v>
      </c>
      <c r="H192">
        <v>0</v>
      </c>
      <c r="I192">
        <v>0</v>
      </c>
      <c r="J192">
        <v>0</v>
      </c>
    </row>
    <row r="193" spans="1:10">
      <c r="A193" t="s">
        <v>1496</v>
      </c>
      <c r="B193" t="s">
        <v>737</v>
      </c>
      <c r="C193">
        <v>0</v>
      </c>
      <c r="D193">
        <v>0</v>
      </c>
      <c r="E193">
        <v>116.56</v>
      </c>
      <c r="F193">
        <v>116.56</v>
      </c>
      <c r="G193">
        <v>0</v>
      </c>
      <c r="H193">
        <v>0</v>
      </c>
      <c r="I193">
        <v>0</v>
      </c>
      <c r="J193">
        <v>0</v>
      </c>
    </row>
    <row r="194" spans="1:10">
      <c r="A194" t="s">
        <v>1497</v>
      </c>
      <c r="B194" t="s">
        <v>738</v>
      </c>
      <c r="C194">
        <v>0</v>
      </c>
      <c r="D194">
        <v>0</v>
      </c>
      <c r="E194">
        <v>115.92</v>
      </c>
      <c r="F194">
        <v>115.92</v>
      </c>
      <c r="G194">
        <v>0</v>
      </c>
      <c r="H194">
        <v>0</v>
      </c>
      <c r="I194">
        <v>0</v>
      </c>
      <c r="J194">
        <v>0</v>
      </c>
    </row>
    <row r="195" spans="1:10">
      <c r="A195" t="s">
        <v>1594</v>
      </c>
      <c r="B195" t="s">
        <v>739</v>
      </c>
      <c r="C195">
        <v>0</v>
      </c>
      <c r="D195">
        <v>0</v>
      </c>
      <c r="E195" s="17">
        <v>2268.2600000000002</v>
      </c>
      <c r="F195" s="17">
        <v>7928.87</v>
      </c>
      <c r="G195">
        <v>0</v>
      </c>
      <c r="H195" s="17">
        <v>5660.61</v>
      </c>
      <c r="I195">
        <v>0</v>
      </c>
      <c r="J195" s="17">
        <v>5660.61</v>
      </c>
    </row>
    <row r="196" spans="1:10">
      <c r="A196" t="s">
        <v>1498</v>
      </c>
      <c r="B196" t="s">
        <v>740</v>
      </c>
      <c r="C196">
        <v>0</v>
      </c>
      <c r="D196">
        <v>0</v>
      </c>
      <c r="E196" s="17">
        <v>9783.0300000000007</v>
      </c>
      <c r="F196" s="17">
        <v>9783.0300000000007</v>
      </c>
      <c r="G196">
        <v>0</v>
      </c>
      <c r="H196">
        <v>0</v>
      </c>
      <c r="I196">
        <v>0</v>
      </c>
      <c r="J196">
        <v>0</v>
      </c>
    </row>
    <row r="197" spans="1:10">
      <c r="A197" t="s">
        <v>741</v>
      </c>
      <c r="B197" t="s">
        <v>742</v>
      </c>
      <c r="C197">
        <v>0</v>
      </c>
      <c r="D197">
        <v>0</v>
      </c>
      <c r="E197" s="17">
        <v>17736.63</v>
      </c>
      <c r="F197" s="17">
        <v>25736.63</v>
      </c>
      <c r="G197">
        <v>0</v>
      </c>
      <c r="H197" s="17">
        <v>8000</v>
      </c>
      <c r="I197">
        <v>0</v>
      </c>
      <c r="J197" s="17">
        <v>8000</v>
      </c>
    </row>
    <row r="198" spans="1:10">
      <c r="A198" t="s">
        <v>743</v>
      </c>
      <c r="B198" t="s">
        <v>744</v>
      </c>
      <c r="C198">
        <v>0</v>
      </c>
      <c r="D198">
        <v>0</v>
      </c>
      <c r="E198" s="17">
        <v>1507.31</v>
      </c>
      <c r="F198" s="17">
        <v>1507.31</v>
      </c>
      <c r="G198">
        <v>0</v>
      </c>
      <c r="H198">
        <v>0</v>
      </c>
      <c r="I198">
        <v>0</v>
      </c>
      <c r="J198">
        <v>0</v>
      </c>
    </row>
    <row r="199" spans="1:10">
      <c r="A199" t="s">
        <v>745</v>
      </c>
      <c r="B199" t="s">
        <v>746</v>
      </c>
      <c r="C199">
        <v>0</v>
      </c>
      <c r="D199">
        <v>0</v>
      </c>
      <c r="E199">
        <v>177.56</v>
      </c>
      <c r="F199">
        <v>177.56</v>
      </c>
      <c r="G199">
        <v>0</v>
      </c>
      <c r="H199">
        <v>0</v>
      </c>
      <c r="I199">
        <v>0</v>
      </c>
      <c r="J199">
        <v>0</v>
      </c>
    </row>
    <row r="200" spans="1:10">
      <c r="A200" t="s">
        <v>747</v>
      </c>
      <c r="B200" t="s">
        <v>748</v>
      </c>
      <c r="C200">
        <v>0</v>
      </c>
      <c r="D200">
        <v>0</v>
      </c>
      <c r="E200" s="17">
        <v>11190.74</v>
      </c>
      <c r="F200" s="17">
        <v>20013.78</v>
      </c>
      <c r="G200">
        <v>0</v>
      </c>
      <c r="H200" s="17">
        <v>8823.0400000000009</v>
      </c>
      <c r="I200">
        <v>0</v>
      </c>
      <c r="J200" s="17">
        <v>8823.0400000000009</v>
      </c>
    </row>
    <row r="201" spans="1:10">
      <c r="A201" t="s">
        <v>749</v>
      </c>
      <c r="B201" t="s">
        <v>750</v>
      </c>
      <c r="C201">
        <v>0</v>
      </c>
      <c r="D201">
        <v>0</v>
      </c>
      <c r="E201">
        <v>473.73</v>
      </c>
      <c r="F201">
        <v>473.73</v>
      </c>
      <c r="G201">
        <v>0</v>
      </c>
      <c r="H201">
        <v>0</v>
      </c>
      <c r="I201">
        <v>0</v>
      </c>
      <c r="J201">
        <v>0</v>
      </c>
    </row>
    <row r="202" spans="1:10">
      <c r="A202" t="s">
        <v>751</v>
      </c>
      <c r="B202" t="s">
        <v>752</v>
      </c>
      <c r="C202">
        <v>0</v>
      </c>
      <c r="D202">
        <v>0</v>
      </c>
      <c r="E202" s="17">
        <v>10264</v>
      </c>
      <c r="F202" s="17">
        <v>14484</v>
      </c>
      <c r="G202">
        <v>0</v>
      </c>
      <c r="H202" s="17">
        <v>4220</v>
      </c>
      <c r="I202">
        <v>0</v>
      </c>
      <c r="J202" s="17">
        <v>4220</v>
      </c>
    </row>
    <row r="203" spans="1:10">
      <c r="A203" t="s">
        <v>753</v>
      </c>
      <c r="B203" t="s">
        <v>754</v>
      </c>
      <c r="C203">
        <v>0</v>
      </c>
      <c r="D203">
        <v>0</v>
      </c>
      <c r="E203" s="17">
        <v>4245.6000000000004</v>
      </c>
      <c r="F203" s="17">
        <v>2732.8</v>
      </c>
      <c r="G203" s="17">
        <v>1512.8</v>
      </c>
      <c r="H203">
        <v>0</v>
      </c>
      <c r="I203" s="17">
        <v>1512.8</v>
      </c>
      <c r="J203">
        <v>0</v>
      </c>
    </row>
    <row r="204" spans="1:10">
      <c r="A204" t="s">
        <v>755</v>
      </c>
      <c r="B204" t="s">
        <v>756</v>
      </c>
      <c r="C204">
        <v>0</v>
      </c>
      <c r="D204">
        <v>0</v>
      </c>
      <c r="E204" s="17">
        <v>1831.22</v>
      </c>
      <c r="F204" s="17">
        <v>1855.5</v>
      </c>
      <c r="G204">
        <v>0</v>
      </c>
      <c r="H204">
        <v>24.28</v>
      </c>
      <c r="I204">
        <v>0</v>
      </c>
      <c r="J204">
        <v>24.28</v>
      </c>
    </row>
    <row r="205" spans="1:10">
      <c r="A205" t="s">
        <v>757</v>
      </c>
      <c r="B205" t="s">
        <v>758</v>
      </c>
      <c r="C205">
        <v>0</v>
      </c>
      <c r="D205">
        <v>0</v>
      </c>
      <c r="E205" s="17">
        <v>1814.88</v>
      </c>
      <c r="F205" s="17">
        <v>1814.88</v>
      </c>
      <c r="G205">
        <v>0</v>
      </c>
      <c r="H205">
        <v>0</v>
      </c>
      <c r="I205">
        <v>0</v>
      </c>
      <c r="J205">
        <v>0</v>
      </c>
    </row>
    <row r="206" spans="1:10">
      <c r="A206" t="s">
        <v>759</v>
      </c>
      <c r="B206" t="s">
        <v>760</v>
      </c>
      <c r="C206">
        <v>0</v>
      </c>
      <c r="D206">
        <v>0</v>
      </c>
      <c r="E206">
        <v>875.61</v>
      </c>
      <c r="F206">
        <v>782.65</v>
      </c>
      <c r="G206">
        <v>92.96</v>
      </c>
      <c r="H206">
        <v>0</v>
      </c>
      <c r="I206">
        <v>92.96</v>
      </c>
      <c r="J206">
        <v>0</v>
      </c>
    </row>
    <row r="207" spans="1:10">
      <c r="A207" t="s">
        <v>761</v>
      </c>
      <c r="B207" t="s">
        <v>762</v>
      </c>
      <c r="C207">
        <v>0</v>
      </c>
      <c r="D207">
        <v>0</v>
      </c>
      <c r="E207" s="17">
        <v>13921.28</v>
      </c>
      <c r="F207" s="17">
        <v>14538.25</v>
      </c>
      <c r="G207">
        <v>0</v>
      </c>
      <c r="H207">
        <v>616.97</v>
      </c>
      <c r="I207">
        <v>0</v>
      </c>
      <c r="J207">
        <v>616.97</v>
      </c>
    </row>
    <row r="208" spans="1:10">
      <c r="A208" t="s">
        <v>763</v>
      </c>
      <c r="B208" t="s">
        <v>764</v>
      </c>
      <c r="C208">
        <v>0</v>
      </c>
      <c r="D208">
        <v>0</v>
      </c>
      <c r="E208" s="17">
        <v>18681.62</v>
      </c>
      <c r="F208" s="17">
        <v>18498.64</v>
      </c>
      <c r="G208">
        <v>182.98</v>
      </c>
      <c r="H208">
        <v>0</v>
      </c>
      <c r="I208">
        <v>182.98</v>
      </c>
      <c r="J208">
        <v>0</v>
      </c>
    </row>
    <row r="209" spans="1:10">
      <c r="A209" t="s">
        <v>765</v>
      </c>
      <c r="B209" t="s">
        <v>766</v>
      </c>
      <c r="C209">
        <v>0</v>
      </c>
      <c r="D209">
        <v>0</v>
      </c>
      <c r="E209" s="17">
        <v>6203.7</v>
      </c>
      <c r="F209" s="17">
        <v>6203.7</v>
      </c>
      <c r="G209">
        <v>0</v>
      </c>
      <c r="H209">
        <v>0</v>
      </c>
      <c r="I209">
        <v>0</v>
      </c>
      <c r="J209">
        <v>0</v>
      </c>
    </row>
    <row r="210" spans="1:10">
      <c r="A210" t="s">
        <v>767</v>
      </c>
      <c r="B210" t="s">
        <v>768</v>
      </c>
      <c r="C210">
        <v>0</v>
      </c>
      <c r="D210">
        <v>0</v>
      </c>
      <c r="E210" s="17">
        <v>7397.21</v>
      </c>
      <c r="F210" s="17">
        <v>7397.21</v>
      </c>
      <c r="G210">
        <v>0</v>
      </c>
      <c r="H210">
        <v>0</v>
      </c>
      <c r="I210">
        <v>0</v>
      </c>
      <c r="J210">
        <v>0</v>
      </c>
    </row>
    <row r="211" spans="1:10">
      <c r="A211" t="s">
        <v>769</v>
      </c>
      <c r="B211" t="s">
        <v>770</v>
      </c>
      <c r="C211">
        <v>0</v>
      </c>
      <c r="D211">
        <v>0</v>
      </c>
      <c r="E211" s="17">
        <v>2269.6</v>
      </c>
      <c r="F211" s="17">
        <v>2269.6</v>
      </c>
      <c r="G211">
        <v>0</v>
      </c>
      <c r="H211">
        <v>0</v>
      </c>
      <c r="I211">
        <v>0</v>
      </c>
      <c r="J211">
        <v>0</v>
      </c>
    </row>
    <row r="212" spans="1:10">
      <c r="A212" t="s">
        <v>771</v>
      </c>
      <c r="B212" t="s">
        <v>772</v>
      </c>
      <c r="C212">
        <v>0</v>
      </c>
      <c r="D212">
        <v>0</v>
      </c>
      <c r="E212">
        <v>54.9</v>
      </c>
      <c r="F212">
        <v>54.9</v>
      </c>
      <c r="G212">
        <v>0</v>
      </c>
      <c r="H212">
        <v>0</v>
      </c>
      <c r="I212">
        <v>0</v>
      </c>
      <c r="J212">
        <v>0</v>
      </c>
    </row>
    <row r="213" spans="1:10">
      <c r="A213" t="s">
        <v>773</v>
      </c>
      <c r="B213" t="s">
        <v>774</v>
      </c>
      <c r="C213">
        <v>0</v>
      </c>
      <c r="D213">
        <v>0</v>
      </c>
      <c r="E213">
        <v>372.59</v>
      </c>
      <c r="F213">
        <v>372.59</v>
      </c>
      <c r="G213">
        <v>0</v>
      </c>
      <c r="H213">
        <v>0</v>
      </c>
      <c r="I213">
        <v>0</v>
      </c>
      <c r="J213">
        <v>0</v>
      </c>
    </row>
    <row r="214" spans="1:10">
      <c r="A214" t="s">
        <v>775</v>
      </c>
      <c r="B214" t="s">
        <v>776</v>
      </c>
      <c r="C214">
        <v>0</v>
      </c>
      <c r="D214">
        <v>0</v>
      </c>
      <c r="E214" s="17">
        <v>3818.57</v>
      </c>
      <c r="F214" s="17">
        <v>3595.99</v>
      </c>
      <c r="G214">
        <v>222.58</v>
      </c>
      <c r="H214">
        <v>0</v>
      </c>
      <c r="I214">
        <v>222.58</v>
      </c>
      <c r="J214">
        <v>0</v>
      </c>
    </row>
    <row r="215" spans="1:10">
      <c r="A215" t="s">
        <v>777</v>
      </c>
      <c r="B215" t="s">
        <v>778</v>
      </c>
      <c r="C215">
        <v>0</v>
      </c>
      <c r="D215">
        <v>0</v>
      </c>
      <c r="E215">
        <v>192.09</v>
      </c>
      <c r="F215">
        <v>192.09</v>
      </c>
      <c r="G215">
        <v>0</v>
      </c>
      <c r="H215">
        <v>0</v>
      </c>
      <c r="I215">
        <v>0</v>
      </c>
      <c r="J215">
        <v>0</v>
      </c>
    </row>
    <row r="216" spans="1:10">
      <c r="A216" t="s">
        <v>779</v>
      </c>
      <c r="B216" t="s">
        <v>780</v>
      </c>
      <c r="C216">
        <v>0</v>
      </c>
      <c r="D216">
        <v>0</v>
      </c>
      <c r="E216">
        <v>640.5</v>
      </c>
      <c r="F216">
        <v>640.5</v>
      </c>
      <c r="G216">
        <v>0</v>
      </c>
      <c r="H216">
        <v>0</v>
      </c>
      <c r="I216">
        <v>0</v>
      </c>
      <c r="J216">
        <v>0</v>
      </c>
    </row>
    <row r="217" spans="1:10">
      <c r="A217" t="s">
        <v>781</v>
      </c>
      <c r="B217" t="s">
        <v>782</v>
      </c>
      <c r="C217">
        <v>0</v>
      </c>
      <c r="D217">
        <v>0</v>
      </c>
      <c r="E217">
        <v>568.03</v>
      </c>
      <c r="F217">
        <v>568.03</v>
      </c>
      <c r="G217">
        <v>0</v>
      </c>
      <c r="H217">
        <v>0</v>
      </c>
      <c r="I217">
        <v>0</v>
      </c>
      <c r="J217">
        <v>0</v>
      </c>
    </row>
    <row r="218" spans="1:10">
      <c r="A218" t="s">
        <v>783</v>
      </c>
      <c r="B218" t="s">
        <v>653</v>
      </c>
      <c r="C218">
        <v>0</v>
      </c>
      <c r="D218">
        <v>0</v>
      </c>
      <c r="E218" s="17">
        <v>2440</v>
      </c>
      <c r="F218" s="17">
        <v>2440</v>
      </c>
      <c r="G218">
        <v>0</v>
      </c>
      <c r="H218">
        <v>0</v>
      </c>
      <c r="I218">
        <v>0</v>
      </c>
      <c r="J218">
        <v>0</v>
      </c>
    </row>
    <row r="219" spans="1:10">
      <c r="A219" t="s">
        <v>784</v>
      </c>
      <c r="B219" t="s">
        <v>785</v>
      </c>
      <c r="C219">
        <v>0</v>
      </c>
      <c r="D219">
        <v>0</v>
      </c>
      <c r="E219">
        <v>599.52</v>
      </c>
      <c r="F219">
        <v>599.52</v>
      </c>
      <c r="G219">
        <v>0</v>
      </c>
      <c r="H219">
        <v>0</v>
      </c>
      <c r="I219">
        <v>0</v>
      </c>
      <c r="J219">
        <v>0</v>
      </c>
    </row>
    <row r="220" spans="1:10">
      <c r="A220" t="s">
        <v>786</v>
      </c>
      <c r="B220" t="s">
        <v>787</v>
      </c>
      <c r="C220">
        <v>0</v>
      </c>
      <c r="D220">
        <v>0</v>
      </c>
      <c r="E220" s="17">
        <v>48800</v>
      </c>
      <c r="F220" s="17">
        <v>48800</v>
      </c>
      <c r="G220">
        <v>0</v>
      </c>
      <c r="H220">
        <v>0</v>
      </c>
      <c r="I220">
        <v>0</v>
      </c>
      <c r="J220">
        <v>0</v>
      </c>
    </row>
    <row r="221" spans="1:10">
      <c r="A221" t="s">
        <v>788</v>
      </c>
      <c r="B221" t="s">
        <v>789</v>
      </c>
      <c r="C221">
        <v>0</v>
      </c>
      <c r="D221">
        <v>0</v>
      </c>
      <c r="E221" s="17">
        <v>3036.74</v>
      </c>
      <c r="F221" s="17">
        <v>3036.74</v>
      </c>
      <c r="G221">
        <v>0</v>
      </c>
      <c r="H221">
        <v>0</v>
      </c>
      <c r="I221">
        <v>0</v>
      </c>
      <c r="J221">
        <v>0</v>
      </c>
    </row>
    <row r="222" spans="1:10">
      <c r="A222" t="s">
        <v>790</v>
      </c>
      <c r="B222" t="s">
        <v>791</v>
      </c>
      <c r="C222">
        <v>0</v>
      </c>
      <c r="D222">
        <v>0</v>
      </c>
      <c r="E222">
        <v>900.54</v>
      </c>
      <c r="F222">
        <v>900.54</v>
      </c>
      <c r="G222">
        <v>0</v>
      </c>
      <c r="H222">
        <v>0</v>
      </c>
      <c r="I222">
        <v>0</v>
      </c>
      <c r="J222">
        <v>0</v>
      </c>
    </row>
    <row r="223" spans="1:10">
      <c r="A223" t="s">
        <v>792</v>
      </c>
      <c r="B223" t="s">
        <v>793</v>
      </c>
      <c r="C223">
        <v>0</v>
      </c>
      <c r="D223">
        <v>0</v>
      </c>
      <c r="E223">
        <v>278.16000000000003</v>
      </c>
      <c r="F223">
        <v>278.16000000000003</v>
      </c>
      <c r="G223">
        <v>0</v>
      </c>
      <c r="H223">
        <v>0</v>
      </c>
      <c r="I223">
        <v>0</v>
      </c>
      <c r="J223">
        <v>0</v>
      </c>
    </row>
    <row r="224" spans="1:10">
      <c r="A224" t="s">
        <v>794</v>
      </c>
      <c r="B224" t="s">
        <v>795</v>
      </c>
      <c r="C224">
        <v>0</v>
      </c>
      <c r="D224">
        <v>0</v>
      </c>
      <c r="E224">
        <v>479.91</v>
      </c>
      <c r="F224">
        <v>479.91</v>
      </c>
      <c r="G224">
        <v>0</v>
      </c>
      <c r="H224">
        <v>0</v>
      </c>
      <c r="I224">
        <v>0</v>
      </c>
      <c r="J224">
        <v>0</v>
      </c>
    </row>
    <row r="225" spans="1:10">
      <c r="A225" t="s">
        <v>796</v>
      </c>
      <c r="B225" t="s">
        <v>797</v>
      </c>
      <c r="C225">
        <v>0</v>
      </c>
      <c r="D225">
        <v>0</v>
      </c>
      <c r="E225">
        <v>433.21</v>
      </c>
      <c r="F225">
        <v>433.21</v>
      </c>
      <c r="G225">
        <v>0</v>
      </c>
      <c r="H225">
        <v>0</v>
      </c>
      <c r="I225">
        <v>0</v>
      </c>
      <c r="J225">
        <v>0</v>
      </c>
    </row>
    <row r="226" spans="1:10">
      <c r="A226" t="s">
        <v>798</v>
      </c>
      <c r="B226" t="s">
        <v>799</v>
      </c>
      <c r="C226">
        <v>0</v>
      </c>
      <c r="D226">
        <v>0</v>
      </c>
      <c r="E226">
        <v>232.04</v>
      </c>
      <c r="F226">
        <v>232.04</v>
      </c>
      <c r="G226">
        <v>0</v>
      </c>
      <c r="H226">
        <v>0</v>
      </c>
      <c r="I226">
        <v>0</v>
      </c>
      <c r="J226">
        <v>0</v>
      </c>
    </row>
    <row r="227" spans="1:10">
      <c r="A227" t="s">
        <v>800</v>
      </c>
      <c r="B227" t="s">
        <v>801</v>
      </c>
      <c r="C227">
        <v>0</v>
      </c>
      <c r="D227">
        <v>0</v>
      </c>
      <c r="E227">
        <v>461.01</v>
      </c>
      <c r="F227" s="17">
        <v>2910.01</v>
      </c>
      <c r="G227">
        <v>0</v>
      </c>
      <c r="H227" s="17">
        <v>2449</v>
      </c>
      <c r="I227">
        <v>0</v>
      </c>
      <c r="J227" s="17">
        <v>2449</v>
      </c>
    </row>
    <row r="228" spans="1:10">
      <c r="A228" t="s">
        <v>802</v>
      </c>
      <c r="B228" t="s">
        <v>803</v>
      </c>
      <c r="C228">
        <v>0</v>
      </c>
      <c r="D228">
        <v>0</v>
      </c>
      <c r="E228">
        <v>241.56</v>
      </c>
      <c r="F228">
        <v>241.56</v>
      </c>
      <c r="G228">
        <v>0</v>
      </c>
      <c r="H228">
        <v>0</v>
      </c>
      <c r="I228">
        <v>0</v>
      </c>
      <c r="J228">
        <v>0</v>
      </c>
    </row>
    <row r="229" spans="1:10">
      <c r="A229" t="s">
        <v>804</v>
      </c>
      <c r="B229" t="s">
        <v>805</v>
      </c>
      <c r="C229">
        <v>0</v>
      </c>
      <c r="D229">
        <v>0</v>
      </c>
      <c r="E229">
        <v>578.28</v>
      </c>
      <c r="F229">
        <v>578.28</v>
      </c>
      <c r="G229">
        <v>0</v>
      </c>
      <c r="H229">
        <v>0</v>
      </c>
      <c r="I229">
        <v>0</v>
      </c>
      <c r="J229">
        <v>0</v>
      </c>
    </row>
    <row r="230" spans="1:10">
      <c r="A230" t="s">
        <v>806</v>
      </c>
      <c r="B230" t="s">
        <v>807</v>
      </c>
      <c r="C230">
        <v>0</v>
      </c>
      <c r="D230">
        <v>0</v>
      </c>
      <c r="E230" s="17">
        <v>1037</v>
      </c>
      <c r="F230" s="17">
        <v>1037</v>
      </c>
      <c r="G230">
        <v>0</v>
      </c>
      <c r="H230">
        <v>0</v>
      </c>
      <c r="I230">
        <v>0</v>
      </c>
      <c r="J230">
        <v>0</v>
      </c>
    </row>
    <row r="231" spans="1:10">
      <c r="A231" t="s">
        <v>808</v>
      </c>
      <c r="B231" t="s">
        <v>809</v>
      </c>
      <c r="C231">
        <v>0</v>
      </c>
      <c r="D231">
        <v>0</v>
      </c>
      <c r="E231" s="17">
        <v>1281</v>
      </c>
      <c r="F231" s="17">
        <v>1281</v>
      </c>
      <c r="G231">
        <v>0</v>
      </c>
      <c r="H231">
        <v>0</v>
      </c>
      <c r="I231">
        <v>0</v>
      </c>
      <c r="J231">
        <v>0</v>
      </c>
    </row>
    <row r="232" spans="1:10">
      <c r="A232" t="s">
        <v>810</v>
      </c>
      <c r="B232" t="s">
        <v>811</v>
      </c>
      <c r="C232">
        <v>0</v>
      </c>
      <c r="D232">
        <v>0</v>
      </c>
      <c r="E232">
        <v>43.92</v>
      </c>
      <c r="F232">
        <v>43.92</v>
      </c>
      <c r="G232">
        <v>0</v>
      </c>
      <c r="H232">
        <v>0</v>
      </c>
      <c r="I232">
        <v>0</v>
      </c>
      <c r="J232">
        <v>0</v>
      </c>
    </row>
    <row r="233" spans="1:10">
      <c r="A233" t="s">
        <v>812</v>
      </c>
      <c r="B233" t="s">
        <v>813</v>
      </c>
      <c r="C233">
        <v>0</v>
      </c>
      <c r="D233">
        <v>0</v>
      </c>
      <c r="E233">
        <v>24</v>
      </c>
      <c r="F233">
        <v>24</v>
      </c>
      <c r="G233">
        <v>0</v>
      </c>
      <c r="H233">
        <v>0</v>
      </c>
      <c r="I233">
        <v>0</v>
      </c>
      <c r="J233">
        <v>0</v>
      </c>
    </row>
    <row r="234" spans="1:10">
      <c r="A234" t="s">
        <v>814</v>
      </c>
      <c r="B234" t="s">
        <v>815</v>
      </c>
      <c r="C234">
        <v>0</v>
      </c>
      <c r="D234">
        <v>0</v>
      </c>
      <c r="E234" s="17">
        <v>2498.56</v>
      </c>
      <c r="F234" s="17">
        <v>2498.56</v>
      </c>
      <c r="G234">
        <v>0</v>
      </c>
      <c r="H234">
        <v>0</v>
      </c>
      <c r="I234">
        <v>0</v>
      </c>
      <c r="J234">
        <v>0</v>
      </c>
    </row>
    <row r="235" spans="1:10">
      <c r="A235" t="s">
        <v>816</v>
      </c>
      <c r="B235" t="s">
        <v>817</v>
      </c>
      <c r="C235">
        <v>0</v>
      </c>
      <c r="D235">
        <v>0</v>
      </c>
      <c r="E235" s="17">
        <v>3192.74</v>
      </c>
      <c r="F235" s="17">
        <v>3192.74</v>
      </c>
      <c r="G235">
        <v>0</v>
      </c>
      <c r="H235">
        <v>0</v>
      </c>
      <c r="I235">
        <v>0</v>
      </c>
      <c r="J235">
        <v>0</v>
      </c>
    </row>
    <row r="236" spans="1:10">
      <c r="A236" t="s">
        <v>818</v>
      </c>
      <c r="B236" t="s">
        <v>819</v>
      </c>
      <c r="C236">
        <v>0</v>
      </c>
      <c r="D236">
        <v>0</v>
      </c>
      <c r="E236" s="17">
        <v>3597.7</v>
      </c>
      <c r="F236" s="17">
        <v>3597.7</v>
      </c>
      <c r="G236">
        <v>0</v>
      </c>
      <c r="H236">
        <v>0</v>
      </c>
      <c r="I236">
        <v>0</v>
      </c>
      <c r="J236">
        <v>0</v>
      </c>
    </row>
    <row r="237" spans="1:10">
      <c r="A237" t="s">
        <v>820</v>
      </c>
      <c r="B237" t="s">
        <v>821</v>
      </c>
      <c r="C237">
        <v>0</v>
      </c>
      <c r="D237">
        <v>0</v>
      </c>
      <c r="E237">
        <v>195</v>
      </c>
      <c r="F237">
        <v>195</v>
      </c>
      <c r="G237">
        <v>0</v>
      </c>
      <c r="H237">
        <v>0</v>
      </c>
      <c r="I237">
        <v>0</v>
      </c>
      <c r="J237">
        <v>0</v>
      </c>
    </row>
    <row r="238" spans="1:10">
      <c r="A238" t="s">
        <v>822</v>
      </c>
      <c r="B238" t="s">
        <v>823</v>
      </c>
      <c r="C238">
        <v>0</v>
      </c>
      <c r="D238">
        <v>0</v>
      </c>
      <c r="E238" s="17">
        <v>2928</v>
      </c>
      <c r="F238" s="17">
        <v>6588</v>
      </c>
      <c r="G238">
        <v>0</v>
      </c>
      <c r="H238" s="17">
        <v>3660</v>
      </c>
      <c r="I238">
        <v>0</v>
      </c>
      <c r="J238" s="17">
        <v>3660</v>
      </c>
    </row>
    <row r="239" spans="1:10">
      <c r="A239" t="s">
        <v>824</v>
      </c>
      <c r="B239" t="s">
        <v>825</v>
      </c>
      <c r="C239">
        <v>0</v>
      </c>
      <c r="D239">
        <v>0</v>
      </c>
      <c r="E239" s="17">
        <v>1730.16</v>
      </c>
      <c r="F239" s="17">
        <v>1730.16</v>
      </c>
      <c r="G239">
        <v>0</v>
      </c>
      <c r="H239">
        <v>0</v>
      </c>
      <c r="I239">
        <v>0</v>
      </c>
      <c r="J239">
        <v>0</v>
      </c>
    </row>
    <row r="240" spans="1:10">
      <c r="A240" t="s">
        <v>826</v>
      </c>
      <c r="B240" t="s">
        <v>827</v>
      </c>
      <c r="C240">
        <v>0</v>
      </c>
      <c r="D240">
        <v>0</v>
      </c>
      <c r="E240">
        <v>220.73</v>
      </c>
      <c r="F240">
        <v>220.73</v>
      </c>
      <c r="G240">
        <v>0</v>
      </c>
      <c r="H240">
        <v>0</v>
      </c>
      <c r="I240">
        <v>0</v>
      </c>
      <c r="J240">
        <v>0</v>
      </c>
    </row>
    <row r="241" spans="1:10">
      <c r="A241" t="s">
        <v>828</v>
      </c>
      <c r="B241" t="s">
        <v>829</v>
      </c>
      <c r="C241">
        <v>0</v>
      </c>
      <c r="D241">
        <v>0</v>
      </c>
      <c r="E241" s="17">
        <v>4629.68</v>
      </c>
      <c r="F241" s="17">
        <v>4624.92</v>
      </c>
      <c r="G241">
        <v>4.76</v>
      </c>
      <c r="H241">
        <v>0</v>
      </c>
      <c r="I241">
        <v>4.76</v>
      </c>
      <c r="J241">
        <v>0</v>
      </c>
    </row>
    <row r="242" spans="1:10">
      <c r="A242" t="s">
        <v>830</v>
      </c>
      <c r="B242" t="s">
        <v>831</v>
      </c>
      <c r="C242">
        <v>0</v>
      </c>
      <c r="D242">
        <v>0</v>
      </c>
      <c r="E242" s="17">
        <v>3904</v>
      </c>
      <c r="F242" s="17">
        <v>3904</v>
      </c>
      <c r="G242">
        <v>0</v>
      </c>
      <c r="H242">
        <v>0</v>
      </c>
      <c r="I242">
        <v>0</v>
      </c>
      <c r="J242">
        <v>0</v>
      </c>
    </row>
    <row r="243" spans="1:10">
      <c r="A243" t="s">
        <v>832</v>
      </c>
      <c r="B243" t="s">
        <v>833</v>
      </c>
      <c r="C243">
        <v>0</v>
      </c>
      <c r="D243">
        <v>0</v>
      </c>
      <c r="E243" s="17">
        <v>4902.2</v>
      </c>
      <c r="F243" s="17">
        <v>4902.2</v>
      </c>
      <c r="G243">
        <v>0</v>
      </c>
      <c r="H243">
        <v>0</v>
      </c>
      <c r="I243">
        <v>0</v>
      </c>
      <c r="J243">
        <v>0</v>
      </c>
    </row>
    <row r="244" spans="1:10">
      <c r="A244" t="s">
        <v>834</v>
      </c>
      <c r="B244" t="s">
        <v>835</v>
      </c>
      <c r="C244">
        <v>0</v>
      </c>
      <c r="D244">
        <v>0</v>
      </c>
      <c r="E244">
        <v>576.63</v>
      </c>
      <c r="F244">
        <v>576.63</v>
      </c>
      <c r="G244">
        <v>0</v>
      </c>
      <c r="H244">
        <v>0</v>
      </c>
      <c r="I244">
        <v>0</v>
      </c>
      <c r="J244">
        <v>0</v>
      </c>
    </row>
    <row r="245" spans="1:10">
      <c r="A245" t="s">
        <v>836</v>
      </c>
      <c r="B245" t="s">
        <v>837</v>
      </c>
      <c r="C245">
        <v>0</v>
      </c>
      <c r="D245">
        <v>0</v>
      </c>
      <c r="E245" s="17">
        <v>1278.1600000000001</v>
      </c>
      <c r="F245" s="17">
        <v>1287.1600000000001</v>
      </c>
      <c r="G245">
        <v>0</v>
      </c>
      <c r="H245">
        <v>9</v>
      </c>
      <c r="I245">
        <v>0</v>
      </c>
      <c r="J245">
        <v>9</v>
      </c>
    </row>
    <row r="246" spans="1:10">
      <c r="A246" t="s">
        <v>838</v>
      </c>
      <c r="B246" t="s">
        <v>839</v>
      </c>
      <c r="C246">
        <v>0</v>
      </c>
      <c r="D246">
        <v>0</v>
      </c>
      <c r="E246" s="17">
        <v>6069.5</v>
      </c>
      <c r="F246" s="17">
        <v>6069.5</v>
      </c>
      <c r="G246">
        <v>0</v>
      </c>
      <c r="H246">
        <v>0</v>
      </c>
      <c r="I246">
        <v>0</v>
      </c>
      <c r="J246">
        <v>0</v>
      </c>
    </row>
    <row r="247" spans="1:10">
      <c r="A247" t="s">
        <v>840</v>
      </c>
      <c r="B247" t="s">
        <v>841</v>
      </c>
      <c r="C247">
        <v>0</v>
      </c>
      <c r="D247">
        <v>0</v>
      </c>
      <c r="E247" s="17">
        <v>25376</v>
      </c>
      <c r="F247" s="17">
        <v>25376</v>
      </c>
      <c r="G247">
        <v>0</v>
      </c>
      <c r="H247">
        <v>0</v>
      </c>
      <c r="I247">
        <v>0</v>
      </c>
      <c r="J247">
        <v>0</v>
      </c>
    </row>
    <row r="248" spans="1:10">
      <c r="A248" t="s">
        <v>842</v>
      </c>
      <c r="B248" t="s">
        <v>843</v>
      </c>
      <c r="C248">
        <v>0</v>
      </c>
      <c r="D248">
        <v>0</v>
      </c>
      <c r="E248" s="17">
        <v>4758</v>
      </c>
      <c r="F248" s="17">
        <v>4758</v>
      </c>
      <c r="G248">
        <v>0</v>
      </c>
      <c r="H248">
        <v>0</v>
      </c>
      <c r="I248">
        <v>0</v>
      </c>
      <c r="J248">
        <v>0</v>
      </c>
    </row>
    <row r="249" spans="1:10">
      <c r="A249" t="s">
        <v>844</v>
      </c>
      <c r="B249" t="s">
        <v>845</v>
      </c>
      <c r="C249">
        <v>0</v>
      </c>
      <c r="D249">
        <v>0</v>
      </c>
      <c r="E249" s="17">
        <v>1354.2</v>
      </c>
      <c r="F249" s="17">
        <v>1354.2</v>
      </c>
      <c r="G249">
        <v>0</v>
      </c>
      <c r="H249">
        <v>0</v>
      </c>
      <c r="I249">
        <v>0</v>
      </c>
      <c r="J249">
        <v>0</v>
      </c>
    </row>
    <row r="250" spans="1:10">
      <c r="A250" t="s">
        <v>846</v>
      </c>
      <c r="B250" t="s">
        <v>847</v>
      </c>
      <c r="C250">
        <v>0</v>
      </c>
      <c r="D250">
        <v>0</v>
      </c>
      <c r="E250">
        <v>79.3</v>
      </c>
      <c r="F250">
        <v>79.3</v>
      </c>
      <c r="G250">
        <v>0</v>
      </c>
      <c r="H250">
        <v>0</v>
      </c>
      <c r="I250">
        <v>0</v>
      </c>
      <c r="J250">
        <v>0</v>
      </c>
    </row>
    <row r="251" spans="1:10">
      <c r="A251" t="s">
        <v>848</v>
      </c>
      <c r="B251" t="s">
        <v>849</v>
      </c>
      <c r="C251">
        <v>0</v>
      </c>
      <c r="D251">
        <v>0</v>
      </c>
      <c r="E251" s="17">
        <v>29699.95</v>
      </c>
      <c r="F251" s="17">
        <v>28200.47</v>
      </c>
      <c r="G251" s="17">
        <v>1499.48</v>
      </c>
      <c r="H251">
        <v>0</v>
      </c>
      <c r="I251" s="17">
        <v>1499.48</v>
      </c>
      <c r="J251">
        <v>0</v>
      </c>
    </row>
    <row r="252" spans="1:10">
      <c r="A252" t="s">
        <v>850</v>
      </c>
      <c r="B252" t="s">
        <v>851</v>
      </c>
      <c r="C252">
        <v>0</v>
      </c>
      <c r="D252">
        <v>0</v>
      </c>
      <c r="E252">
        <v>928.61</v>
      </c>
      <c r="F252" s="17">
        <v>1332.15</v>
      </c>
      <c r="G252">
        <v>0</v>
      </c>
      <c r="H252">
        <v>403.54</v>
      </c>
      <c r="I252">
        <v>0</v>
      </c>
      <c r="J252">
        <v>403.54</v>
      </c>
    </row>
    <row r="253" spans="1:10">
      <c r="A253" t="s">
        <v>852</v>
      </c>
      <c r="B253" t="s">
        <v>853</v>
      </c>
      <c r="C253">
        <v>0</v>
      </c>
      <c r="D253">
        <v>0</v>
      </c>
      <c r="E253">
        <v>0</v>
      </c>
      <c r="F253">
        <v>58.95</v>
      </c>
      <c r="G253">
        <v>0</v>
      </c>
      <c r="H253">
        <v>58.95</v>
      </c>
      <c r="I253">
        <v>0</v>
      </c>
      <c r="J253">
        <v>58.95</v>
      </c>
    </row>
    <row r="254" spans="1:10">
      <c r="A254" t="s">
        <v>854</v>
      </c>
      <c r="B254" t="s">
        <v>855</v>
      </c>
      <c r="C254">
        <v>0</v>
      </c>
      <c r="D254">
        <v>0</v>
      </c>
      <c r="E254" s="17">
        <v>11956</v>
      </c>
      <c r="F254" s="17">
        <v>15982</v>
      </c>
      <c r="G254">
        <v>0</v>
      </c>
      <c r="H254" s="17">
        <v>4026</v>
      </c>
      <c r="I254">
        <v>0</v>
      </c>
      <c r="J254" s="17">
        <v>4026</v>
      </c>
    </row>
    <row r="255" spans="1:10">
      <c r="A255" t="s">
        <v>856</v>
      </c>
      <c r="B255" t="s">
        <v>857</v>
      </c>
      <c r="C255">
        <v>0</v>
      </c>
      <c r="D255">
        <v>0</v>
      </c>
      <c r="E255">
        <v>506.28</v>
      </c>
      <c r="F255">
        <v>506.28</v>
      </c>
      <c r="G255">
        <v>0</v>
      </c>
      <c r="H255">
        <v>0</v>
      </c>
      <c r="I255">
        <v>0</v>
      </c>
      <c r="J255">
        <v>0</v>
      </c>
    </row>
    <row r="256" spans="1:10">
      <c r="A256" t="s">
        <v>858</v>
      </c>
      <c r="B256" t="s">
        <v>859</v>
      </c>
      <c r="C256">
        <v>0</v>
      </c>
      <c r="D256">
        <v>0</v>
      </c>
      <c r="E256">
        <v>400</v>
      </c>
      <c r="F256">
        <v>400</v>
      </c>
      <c r="G256">
        <v>0</v>
      </c>
      <c r="H256">
        <v>0</v>
      </c>
      <c r="I256">
        <v>0</v>
      </c>
      <c r="J256">
        <v>0</v>
      </c>
    </row>
    <row r="257" spans="1:10">
      <c r="A257" t="s">
        <v>860</v>
      </c>
      <c r="B257" t="s">
        <v>861</v>
      </c>
      <c r="C257">
        <v>0</v>
      </c>
      <c r="D257">
        <v>0</v>
      </c>
      <c r="E257" s="17">
        <v>2138.9499999999998</v>
      </c>
      <c r="F257" s="17">
        <v>2138.9499999999998</v>
      </c>
      <c r="G257">
        <v>0</v>
      </c>
      <c r="H257">
        <v>0</v>
      </c>
      <c r="I257">
        <v>0</v>
      </c>
      <c r="J257">
        <v>0</v>
      </c>
    </row>
    <row r="258" spans="1:10">
      <c r="A258" t="s">
        <v>862</v>
      </c>
      <c r="B258" t="s">
        <v>863</v>
      </c>
      <c r="C258">
        <v>0</v>
      </c>
      <c r="D258">
        <v>0</v>
      </c>
      <c r="E258">
        <v>67.099999999999994</v>
      </c>
      <c r="F258">
        <v>67.099999999999994</v>
      </c>
      <c r="G258">
        <v>0</v>
      </c>
      <c r="H258">
        <v>0</v>
      </c>
      <c r="I258">
        <v>0</v>
      </c>
      <c r="J258">
        <v>0</v>
      </c>
    </row>
    <row r="259" spans="1:10">
      <c r="A259" t="s">
        <v>864</v>
      </c>
      <c r="B259" t="s">
        <v>865</v>
      </c>
      <c r="C259">
        <v>0</v>
      </c>
      <c r="D259">
        <v>0</v>
      </c>
      <c r="E259" s="17">
        <v>1804.12</v>
      </c>
      <c r="F259" s="17">
        <v>1804.12</v>
      </c>
      <c r="G259">
        <v>0</v>
      </c>
      <c r="H259">
        <v>0</v>
      </c>
      <c r="I259">
        <v>0</v>
      </c>
      <c r="J259">
        <v>0</v>
      </c>
    </row>
    <row r="260" spans="1:10">
      <c r="A260" t="s">
        <v>866</v>
      </c>
      <c r="B260" t="s">
        <v>867</v>
      </c>
      <c r="C260">
        <v>0</v>
      </c>
      <c r="D260">
        <v>0</v>
      </c>
      <c r="E260">
        <v>600</v>
      </c>
      <c r="F260">
        <v>600</v>
      </c>
      <c r="G260">
        <v>0</v>
      </c>
      <c r="H260">
        <v>0</v>
      </c>
      <c r="I260">
        <v>0</v>
      </c>
      <c r="J260">
        <v>0</v>
      </c>
    </row>
    <row r="261" spans="1:10">
      <c r="A261" t="s">
        <v>868</v>
      </c>
      <c r="B261" t="s">
        <v>869</v>
      </c>
      <c r="C261">
        <v>0</v>
      </c>
      <c r="D261">
        <v>0</v>
      </c>
      <c r="E261" s="17">
        <v>2115.48</v>
      </c>
      <c r="F261" s="17">
        <v>2115.5</v>
      </c>
      <c r="G261">
        <v>0</v>
      </c>
      <c r="H261">
        <v>0.02</v>
      </c>
      <c r="I261">
        <v>0</v>
      </c>
      <c r="J261">
        <v>0.02</v>
      </c>
    </row>
    <row r="262" spans="1:10">
      <c r="A262" t="s">
        <v>870</v>
      </c>
      <c r="B262" t="s">
        <v>871</v>
      </c>
      <c r="C262">
        <v>0</v>
      </c>
      <c r="D262">
        <v>0</v>
      </c>
      <c r="E262">
        <v>993.64</v>
      </c>
      <c r="F262">
        <v>993.64</v>
      </c>
      <c r="G262">
        <v>0</v>
      </c>
      <c r="H262">
        <v>0</v>
      </c>
      <c r="I262">
        <v>0</v>
      </c>
      <c r="J262">
        <v>0</v>
      </c>
    </row>
    <row r="263" spans="1:10">
      <c r="A263" t="s">
        <v>872</v>
      </c>
      <c r="B263" t="s">
        <v>873</v>
      </c>
      <c r="C263">
        <v>0</v>
      </c>
      <c r="D263">
        <v>0</v>
      </c>
      <c r="E263">
        <v>109.8</v>
      </c>
      <c r="F263">
        <v>579.5</v>
      </c>
      <c r="G263">
        <v>0</v>
      </c>
      <c r="H263">
        <v>469.7</v>
      </c>
      <c r="I263">
        <v>0</v>
      </c>
      <c r="J263">
        <v>469.7</v>
      </c>
    </row>
    <row r="264" spans="1:10">
      <c r="A264" t="s">
        <v>874</v>
      </c>
      <c r="B264" t="s">
        <v>875</v>
      </c>
      <c r="C264">
        <v>0</v>
      </c>
      <c r="D264">
        <v>0</v>
      </c>
      <c r="E264">
        <v>529.48</v>
      </c>
      <c r="F264">
        <v>529.48</v>
      </c>
      <c r="G264">
        <v>0</v>
      </c>
      <c r="H264">
        <v>0</v>
      </c>
      <c r="I264">
        <v>0</v>
      </c>
      <c r="J264">
        <v>0</v>
      </c>
    </row>
    <row r="265" spans="1:10">
      <c r="A265" t="s">
        <v>876</v>
      </c>
      <c r="B265" t="s">
        <v>877</v>
      </c>
      <c r="C265">
        <v>0</v>
      </c>
      <c r="D265">
        <v>0</v>
      </c>
      <c r="E265" s="17">
        <v>11428.72</v>
      </c>
      <c r="F265" s="17">
        <v>11428.72</v>
      </c>
      <c r="G265">
        <v>0</v>
      </c>
      <c r="H265">
        <v>0</v>
      </c>
      <c r="I265">
        <v>0</v>
      </c>
      <c r="J265">
        <v>0</v>
      </c>
    </row>
    <row r="266" spans="1:10">
      <c r="A266" t="s">
        <v>878</v>
      </c>
      <c r="B266" t="s">
        <v>879</v>
      </c>
      <c r="C266">
        <v>0</v>
      </c>
      <c r="D266">
        <v>0</v>
      </c>
      <c r="E266">
        <v>0</v>
      </c>
      <c r="F266" s="17">
        <v>8196.19</v>
      </c>
      <c r="G266">
        <v>0</v>
      </c>
      <c r="H266" s="17">
        <v>8196.19</v>
      </c>
      <c r="I266">
        <v>0</v>
      </c>
      <c r="J266" s="17">
        <v>8196.19</v>
      </c>
    </row>
    <row r="267" spans="1:10">
      <c r="A267" t="s">
        <v>880</v>
      </c>
      <c r="B267" t="s">
        <v>881</v>
      </c>
      <c r="C267">
        <v>0</v>
      </c>
      <c r="D267">
        <v>0</v>
      </c>
      <c r="E267">
        <v>0</v>
      </c>
      <c r="F267" s="17">
        <v>5512.62</v>
      </c>
      <c r="G267">
        <v>0</v>
      </c>
      <c r="H267" s="17">
        <v>5512.62</v>
      </c>
      <c r="I267">
        <v>0</v>
      </c>
      <c r="J267" s="17">
        <v>5512.62</v>
      </c>
    </row>
    <row r="268" spans="1:10">
      <c r="A268" t="s">
        <v>882</v>
      </c>
      <c r="B268" t="s">
        <v>883</v>
      </c>
      <c r="C268">
        <v>0</v>
      </c>
      <c r="D268">
        <v>0</v>
      </c>
      <c r="E268">
        <v>0</v>
      </c>
      <c r="F268">
        <v>372.59</v>
      </c>
      <c r="G268">
        <v>0</v>
      </c>
      <c r="H268">
        <v>372.59</v>
      </c>
      <c r="I268">
        <v>0</v>
      </c>
      <c r="J268">
        <v>372.59</v>
      </c>
    </row>
    <row r="269" spans="1:10">
      <c r="A269" t="s">
        <v>884</v>
      </c>
      <c r="B269" t="s">
        <v>885</v>
      </c>
      <c r="C269">
        <v>0</v>
      </c>
      <c r="D269">
        <v>0</v>
      </c>
      <c r="E269">
        <v>0</v>
      </c>
      <c r="F269" s="17">
        <v>3096.47</v>
      </c>
      <c r="G269">
        <v>0</v>
      </c>
      <c r="H269" s="17">
        <v>3096.47</v>
      </c>
      <c r="I269">
        <v>0</v>
      </c>
      <c r="J269" s="17">
        <v>3096.47</v>
      </c>
    </row>
    <row r="270" spans="1:10">
      <c r="A270" t="s">
        <v>886</v>
      </c>
      <c r="B270" t="s">
        <v>887</v>
      </c>
      <c r="C270">
        <v>0</v>
      </c>
      <c r="D270">
        <v>0</v>
      </c>
      <c r="E270">
        <v>240</v>
      </c>
      <c r="F270">
        <v>240</v>
      </c>
      <c r="G270">
        <v>0</v>
      </c>
      <c r="H270">
        <v>0</v>
      </c>
      <c r="I270">
        <v>0</v>
      </c>
      <c r="J270">
        <v>0</v>
      </c>
    </row>
    <row r="271" spans="1:10">
      <c r="A271" t="s">
        <v>888</v>
      </c>
      <c r="B271" t="s">
        <v>889</v>
      </c>
      <c r="C271">
        <v>0</v>
      </c>
      <c r="D271">
        <v>0</v>
      </c>
      <c r="E271">
        <v>888.63</v>
      </c>
      <c r="F271">
        <v>888.63</v>
      </c>
      <c r="G271">
        <v>0</v>
      </c>
      <c r="H271">
        <v>0</v>
      </c>
      <c r="I271">
        <v>0</v>
      </c>
      <c r="J271">
        <v>0</v>
      </c>
    </row>
    <row r="272" spans="1:10">
      <c r="A272" t="s">
        <v>890</v>
      </c>
      <c r="B272" t="s">
        <v>891</v>
      </c>
      <c r="C272">
        <v>0</v>
      </c>
      <c r="D272">
        <v>0</v>
      </c>
      <c r="E272">
        <v>0</v>
      </c>
      <c r="F272">
        <v>469.42</v>
      </c>
      <c r="G272">
        <v>0</v>
      </c>
      <c r="H272">
        <v>469.42</v>
      </c>
      <c r="I272">
        <v>0</v>
      </c>
      <c r="J272">
        <v>469.42</v>
      </c>
    </row>
    <row r="273" spans="1:10">
      <c r="A273" t="s">
        <v>892</v>
      </c>
      <c r="B273" t="s">
        <v>893</v>
      </c>
      <c r="C273">
        <v>0</v>
      </c>
      <c r="D273">
        <v>0</v>
      </c>
      <c r="E273">
        <v>0</v>
      </c>
      <c r="F273">
        <v>45.08</v>
      </c>
      <c r="G273">
        <v>0</v>
      </c>
      <c r="H273">
        <v>45.08</v>
      </c>
      <c r="I273">
        <v>0</v>
      </c>
      <c r="J273">
        <v>45.08</v>
      </c>
    </row>
    <row r="274" spans="1:10">
      <c r="A274" t="s">
        <v>894</v>
      </c>
      <c r="B274" t="s">
        <v>895</v>
      </c>
      <c r="C274">
        <v>0</v>
      </c>
      <c r="D274">
        <v>0</v>
      </c>
      <c r="E274">
        <v>0</v>
      </c>
      <c r="F274">
        <v>720</v>
      </c>
      <c r="G274">
        <v>0</v>
      </c>
      <c r="H274">
        <v>720</v>
      </c>
      <c r="I274">
        <v>0</v>
      </c>
      <c r="J274">
        <v>720</v>
      </c>
    </row>
    <row r="275" spans="1:10">
      <c r="A275" t="s">
        <v>896</v>
      </c>
      <c r="B275" t="s">
        <v>897</v>
      </c>
      <c r="C275">
        <v>0</v>
      </c>
      <c r="D275">
        <v>0</v>
      </c>
      <c r="E275">
        <v>75.84</v>
      </c>
      <c r="F275">
        <v>75.84</v>
      </c>
      <c r="G275">
        <v>0</v>
      </c>
      <c r="H275">
        <v>0</v>
      </c>
      <c r="I275">
        <v>0</v>
      </c>
      <c r="J275">
        <v>0</v>
      </c>
    </row>
    <row r="276" spans="1:10">
      <c r="A276" t="s">
        <v>898</v>
      </c>
      <c r="B276" t="s">
        <v>899</v>
      </c>
      <c r="C276">
        <v>0</v>
      </c>
      <c r="D276">
        <v>0</v>
      </c>
      <c r="E276">
        <v>59.43</v>
      </c>
      <c r="F276">
        <v>59.43</v>
      </c>
      <c r="G276">
        <v>0</v>
      </c>
      <c r="H276">
        <v>0</v>
      </c>
      <c r="I276">
        <v>0</v>
      </c>
      <c r="J276">
        <v>0</v>
      </c>
    </row>
    <row r="277" spans="1:10">
      <c r="A277" t="s">
        <v>900</v>
      </c>
      <c r="B277" t="s">
        <v>901</v>
      </c>
      <c r="C277">
        <v>0</v>
      </c>
      <c r="D277">
        <v>0</v>
      </c>
      <c r="E277">
        <v>0</v>
      </c>
      <c r="F277" s="17">
        <v>5368</v>
      </c>
      <c r="G277">
        <v>0</v>
      </c>
      <c r="H277" s="17">
        <v>5368</v>
      </c>
      <c r="I277">
        <v>0</v>
      </c>
      <c r="J277" s="17">
        <v>5368</v>
      </c>
    </row>
    <row r="278" spans="1:10">
      <c r="A278" t="s">
        <v>902</v>
      </c>
      <c r="B278" t="s">
        <v>903</v>
      </c>
      <c r="C278">
        <v>0</v>
      </c>
      <c r="D278">
        <v>0</v>
      </c>
      <c r="E278">
        <v>0</v>
      </c>
      <c r="F278" s="17">
        <v>2440</v>
      </c>
      <c r="G278">
        <v>0</v>
      </c>
      <c r="H278" s="17">
        <v>2440</v>
      </c>
      <c r="I278">
        <v>0</v>
      </c>
      <c r="J278" s="17">
        <v>2440</v>
      </c>
    </row>
    <row r="279" spans="1:10">
      <c r="A279" t="s">
        <v>904</v>
      </c>
      <c r="B279" t="s">
        <v>905</v>
      </c>
      <c r="C279">
        <v>0</v>
      </c>
      <c r="D279">
        <v>0</v>
      </c>
      <c r="E279">
        <v>0</v>
      </c>
      <c r="F279">
        <v>762</v>
      </c>
      <c r="G279">
        <v>0</v>
      </c>
      <c r="H279">
        <v>762</v>
      </c>
      <c r="I279">
        <v>0</v>
      </c>
      <c r="J279">
        <v>762</v>
      </c>
    </row>
    <row r="280" spans="1:10">
      <c r="A280" t="s">
        <v>906</v>
      </c>
      <c r="B280" t="s">
        <v>907</v>
      </c>
      <c r="C280">
        <v>0</v>
      </c>
      <c r="D280">
        <v>0</v>
      </c>
      <c r="E280">
        <v>0</v>
      </c>
      <c r="F280" s="17">
        <v>35178</v>
      </c>
      <c r="G280">
        <v>0</v>
      </c>
      <c r="H280" s="17">
        <v>35178</v>
      </c>
      <c r="I280">
        <v>0</v>
      </c>
      <c r="J280" s="17">
        <v>35178</v>
      </c>
    </row>
    <row r="281" spans="1:10">
      <c r="A281" t="s">
        <v>908</v>
      </c>
      <c r="B281" t="s">
        <v>909</v>
      </c>
      <c r="C281">
        <v>0</v>
      </c>
      <c r="D281">
        <v>0</v>
      </c>
      <c r="E281">
        <v>287.92</v>
      </c>
      <c r="F281">
        <v>287.92</v>
      </c>
      <c r="G281">
        <v>0</v>
      </c>
      <c r="H281">
        <v>0</v>
      </c>
      <c r="I281">
        <v>0</v>
      </c>
      <c r="J281">
        <v>0</v>
      </c>
    </row>
    <row r="282" spans="1:10">
      <c r="A282" t="s">
        <v>910</v>
      </c>
      <c r="B282" t="s">
        <v>911</v>
      </c>
      <c r="C282">
        <v>0</v>
      </c>
      <c r="D282">
        <v>0</v>
      </c>
      <c r="E282">
        <v>0</v>
      </c>
      <c r="F282" s="17">
        <v>12200</v>
      </c>
      <c r="G282">
        <v>0</v>
      </c>
      <c r="H282" s="17">
        <v>12200</v>
      </c>
      <c r="I282">
        <v>0</v>
      </c>
      <c r="J282" s="17">
        <v>12200</v>
      </c>
    </row>
    <row r="283" spans="1:10">
      <c r="A283" t="s">
        <v>912</v>
      </c>
      <c r="B283" t="s">
        <v>1648</v>
      </c>
      <c r="C283">
        <v>0</v>
      </c>
      <c r="D283">
        <v>0</v>
      </c>
      <c r="E283" s="17">
        <v>726655.43</v>
      </c>
      <c r="F283" s="17">
        <v>868188.79</v>
      </c>
      <c r="G283">
        <v>0</v>
      </c>
      <c r="H283" s="17">
        <v>141533.35999999999</v>
      </c>
      <c r="I283">
        <v>0</v>
      </c>
      <c r="J283" s="17">
        <v>141533.35999999999</v>
      </c>
    </row>
    <row r="284" spans="1:10">
      <c r="A284" t="s">
        <v>1649</v>
      </c>
      <c r="B284" t="s">
        <v>1587</v>
      </c>
      <c r="C284">
        <v>0</v>
      </c>
      <c r="D284">
        <v>0</v>
      </c>
      <c r="E284" s="17">
        <v>725191.43</v>
      </c>
      <c r="F284" s="17">
        <v>863736.79</v>
      </c>
      <c r="G284">
        <v>0</v>
      </c>
      <c r="H284" s="17">
        <v>138545.35999999999</v>
      </c>
      <c r="I284">
        <v>0</v>
      </c>
      <c r="J284" s="17">
        <v>138545.35999999999</v>
      </c>
    </row>
    <row r="285" spans="1:10">
      <c r="A285" t="s">
        <v>1650</v>
      </c>
      <c r="B285" t="s">
        <v>1651</v>
      </c>
      <c r="C285">
        <v>0</v>
      </c>
      <c r="D285">
        <v>0</v>
      </c>
      <c r="E285" s="17">
        <v>1464</v>
      </c>
      <c r="F285" s="17">
        <v>4452</v>
      </c>
      <c r="G285">
        <v>0</v>
      </c>
      <c r="H285" s="17">
        <v>2988</v>
      </c>
      <c r="I285">
        <v>0</v>
      </c>
      <c r="J285" s="17">
        <v>2988</v>
      </c>
    </row>
    <row r="286" spans="1:10">
      <c r="A286">
        <v>202</v>
      </c>
      <c r="B286" t="s">
        <v>1595</v>
      </c>
      <c r="C286">
        <v>0</v>
      </c>
      <c r="D286">
        <v>0</v>
      </c>
      <c r="E286" s="17">
        <v>56174.69</v>
      </c>
      <c r="F286" s="17">
        <v>17897</v>
      </c>
      <c r="G286" s="17">
        <v>38277.69</v>
      </c>
      <c r="H286">
        <v>0</v>
      </c>
      <c r="I286" s="17">
        <v>38277.69</v>
      </c>
      <c r="J286">
        <v>0</v>
      </c>
    </row>
    <row r="287" spans="1:10">
      <c r="A287" t="s">
        <v>1596</v>
      </c>
      <c r="B287" t="s">
        <v>1597</v>
      </c>
      <c r="C287">
        <v>0</v>
      </c>
      <c r="D287">
        <v>0</v>
      </c>
      <c r="E287" s="17">
        <v>49936.61</v>
      </c>
      <c r="F287" s="17">
        <v>17674.62</v>
      </c>
      <c r="G287" s="17">
        <v>32261.99</v>
      </c>
      <c r="H287">
        <v>0</v>
      </c>
      <c r="I287" s="17">
        <v>32261.99</v>
      </c>
      <c r="J287">
        <v>0</v>
      </c>
    </row>
    <row r="288" spans="1:10">
      <c r="A288" t="s">
        <v>1652</v>
      </c>
      <c r="B288" t="s">
        <v>1653</v>
      </c>
      <c r="C288">
        <v>0</v>
      </c>
      <c r="D288">
        <v>0</v>
      </c>
      <c r="E288" s="17">
        <v>32261.99</v>
      </c>
      <c r="F288">
        <v>0</v>
      </c>
      <c r="G288" s="17">
        <v>32261.99</v>
      </c>
      <c r="H288">
        <v>0</v>
      </c>
      <c r="I288" s="17">
        <v>32261.99</v>
      </c>
      <c r="J288">
        <v>0</v>
      </c>
    </row>
    <row r="289" spans="1:10">
      <c r="A289" t="s">
        <v>1654</v>
      </c>
      <c r="B289" t="s">
        <v>1655</v>
      </c>
      <c r="C289">
        <v>0</v>
      </c>
      <c r="D289">
        <v>0</v>
      </c>
      <c r="E289" s="17">
        <v>17674.62</v>
      </c>
      <c r="F289" s="17">
        <v>17674.62</v>
      </c>
      <c r="G289">
        <v>0</v>
      </c>
      <c r="H289">
        <v>0</v>
      </c>
      <c r="I289">
        <v>0</v>
      </c>
      <c r="J289">
        <v>0</v>
      </c>
    </row>
    <row r="290" spans="1:10">
      <c r="A290" t="s">
        <v>1656</v>
      </c>
      <c r="B290" t="s">
        <v>1657</v>
      </c>
      <c r="C290">
        <v>0</v>
      </c>
      <c r="D290">
        <v>0</v>
      </c>
      <c r="E290" s="17">
        <v>6238.08</v>
      </c>
      <c r="F290">
        <v>222.38</v>
      </c>
      <c r="G290" s="17">
        <v>6015.7</v>
      </c>
      <c r="H290">
        <v>0</v>
      </c>
      <c r="I290" s="17">
        <v>6015.7</v>
      </c>
      <c r="J290">
        <v>0</v>
      </c>
    </row>
    <row r="291" spans="1:10">
      <c r="A291" t="s">
        <v>1658</v>
      </c>
      <c r="B291" t="s">
        <v>1659</v>
      </c>
      <c r="C291">
        <v>0</v>
      </c>
      <c r="D291">
        <v>0</v>
      </c>
      <c r="E291" s="17">
        <v>6238.08</v>
      </c>
      <c r="F291">
        <v>222.38</v>
      </c>
      <c r="G291" s="17">
        <v>6015.7</v>
      </c>
      <c r="H291">
        <v>0</v>
      </c>
      <c r="I291" s="17">
        <v>6015.7</v>
      </c>
      <c r="J291">
        <v>0</v>
      </c>
    </row>
    <row r="292" spans="1:10">
      <c r="A292">
        <v>205</v>
      </c>
      <c r="B292" t="s">
        <v>1598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</row>
    <row r="293" spans="1:10">
      <c r="A293" t="s">
        <v>429</v>
      </c>
      <c r="B293" t="s">
        <v>430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</row>
    <row r="294" spans="1:10">
      <c r="A294" t="s">
        <v>1499</v>
      </c>
      <c r="B294" t="s">
        <v>1500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</row>
    <row r="295" spans="1:10">
      <c r="A295" t="s">
        <v>1501</v>
      </c>
      <c r="B295" t="s">
        <v>1502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</row>
    <row r="296" spans="1:10">
      <c r="A296">
        <v>206</v>
      </c>
      <c r="B296" t="s">
        <v>431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</row>
    <row r="297" spans="1:10">
      <c r="A297" t="s">
        <v>1503</v>
      </c>
      <c r="B297" t="s">
        <v>1504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</row>
    <row r="298" spans="1:10">
      <c r="A298">
        <v>209</v>
      </c>
      <c r="B298" t="s">
        <v>1505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</row>
    <row r="299" spans="1:10">
      <c r="A299">
        <v>220</v>
      </c>
      <c r="B299" t="s">
        <v>432</v>
      </c>
      <c r="C299">
        <v>0</v>
      </c>
      <c r="D299">
        <v>0</v>
      </c>
      <c r="E299" s="17">
        <v>65333</v>
      </c>
      <c r="F299" s="17">
        <v>69788</v>
      </c>
      <c r="G299">
        <v>0</v>
      </c>
      <c r="H299" s="17">
        <v>4455</v>
      </c>
      <c r="I299">
        <v>0</v>
      </c>
      <c r="J299" s="17">
        <v>4455</v>
      </c>
    </row>
    <row r="300" spans="1:10">
      <c r="A300" t="s">
        <v>433</v>
      </c>
      <c r="B300" t="s">
        <v>434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</row>
    <row r="301" spans="1:10">
      <c r="A301" t="s">
        <v>1506</v>
      </c>
      <c r="B301" t="s">
        <v>1507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</row>
    <row r="302" spans="1:10">
      <c r="A302" t="s">
        <v>1508</v>
      </c>
      <c r="B302" t="s">
        <v>1509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</row>
    <row r="303" spans="1:10">
      <c r="A303" t="s">
        <v>1510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</row>
    <row r="304" spans="1:10">
      <c r="A304" t="s">
        <v>435</v>
      </c>
      <c r="B304" t="s">
        <v>913</v>
      </c>
      <c r="C304">
        <v>0</v>
      </c>
      <c r="D304">
        <v>0</v>
      </c>
      <c r="E304" s="17">
        <v>65333</v>
      </c>
      <c r="F304" s="17">
        <v>69788</v>
      </c>
      <c r="G304">
        <v>0</v>
      </c>
      <c r="H304" s="17">
        <v>4455</v>
      </c>
      <c r="I304">
        <v>0</v>
      </c>
      <c r="J304" s="17">
        <v>4455</v>
      </c>
    </row>
    <row r="305" spans="1:10">
      <c r="A305" t="s">
        <v>914</v>
      </c>
      <c r="B305" t="s">
        <v>915</v>
      </c>
      <c r="C305">
        <v>0</v>
      </c>
      <c r="D305">
        <v>0</v>
      </c>
      <c r="E305" s="17">
        <v>65333</v>
      </c>
      <c r="F305" s="17">
        <v>69788</v>
      </c>
      <c r="G305">
        <v>0</v>
      </c>
      <c r="H305" s="17">
        <v>4455</v>
      </c>
      <c r="I305">
        <v>0</v>
      </c>
      <c r="J305" s="17">
        <v>4455</v>
      </c>
    </row>
    <row r="306" spans="1:10">
      <c r="A306" t="s">
        <v>1511</v>
      </c>
      <c r="B306" t="s">
        <v>1512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</row>
    <row r="307" spans="1:10">
      <c r="A307" t="s">
        <v>1660</v>
      </c>
      <c r="B307" t="s">
        <v>1661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</row>
    <row r="308" spans="1:10">
      <c r="A308">
        <v>221</v>
      </c>
      <c r="B308" t="s">
        <v>916</v>
      </c>
      <c r="C308">
        <v>0</v>
      </c>
      <c r="D308">
        <v>0</v>
      </c>
      <c r="E308" s="17">
        <v>322352.28999999998</v>
      </c>
      <c r="F308" s="17">
        <v>284429.63</v>
      </c>
      <c r="G308" s="17">
        <v>37922.660000000003</v>
      </c>
      <c r="H308">
        <v>0</v>
      </c>
      <c r="I308" s="17">
        <v>37922.660000000003</v>
      </c>
      <c r="J308">
        <v>0</v>
      </c>
    </row>
    <row r="309" spans="1:10">
      <c r="A309" t="s">
        <v>1513</v>
      </c>
      <c r="B309" t="s">
        <v>1514</v>
      </c>
      <c r="C309">
        <v>0</v>
      </c>
      <c r="D309">
        <v>0</v>
      </c>
      <c r="E309" s="17">
        <v>48095.17</v>
      </c>
      <c r="F309" s="17">
        <v>36589.49</v>
      </c>
      <c r="G309" s="17">
        <v>11505.68</v>
      </c>
      <c r="H309">
        <v>0</v>
      </c>
      <c r="I309" s="17">
        <v>11505.68</v>
      </c>
      <c r="J309">
        <v>0</v>
      </c>
    </row>
    <row r="310" spans="1:10">
      <c r="A310" t="s">
        <v>1515</v>
      </c>
      <c r="B310" t="s">
        <v>1516</v>
      </c>
      <c r="C310">
        <v>0</v>
      </c>
      <c r="D310">
        <v>0</v>
      </c>
      <c r="E310" s="17">
        <v>53267.86</v>
      </c>
      <c r="F310" s="17">
        <v>26850.880000000001</v>
      </c>
      <c r="G310" s="17">
        <v>26416.98</v>
      </c>
      <c r="H310">
        <v>0</v>
      </c>
      <c r="I310" s="17">
        <v>26416.98</v>
      </c>
      <c r="J310">
        <v>0</v>
      </c>
    </row>
    <row r="311" spans="1:10">
      <c r="A311" t="s">
        <v>1517</v>
      </c>
      <c r="B311" t="s">
        <v>1518</v>
      </c>
      <c r="C311">
        <v>0</v>
      </c>
      <c r="D311">
        <v>0</v>
      </c>
      <c r="E311" s="17">
        <v>14842.44</v>
      </c>
      <c r="F311" s="17">
        <v>14842.44</v>
      </c>
      <c r="G311">
        <v>0</v>
      </c>
      <c r="H311">
        <v>0</v>
      </c>
      <c r="I311">
        <v>0</v>
      </c>
      <c r="J311">
        <v>0</v>
      </c>
    </row>
    <row r="312" spans="1:10">
      <c r="A312" t="s">
        <v>1519</v>
      </c>
      <c r="B312" t="s">
        <v>1520</v>
      </c>
      <c r="C312">
        <v>0</v>
      </c>
      <c r="D312">
        <v>0</v>
      </c>
      <c r="E312" s="17">
        <v>9158.7999999999993</v>
      </c>
      <c r="F312" s="17">
        <v>9158.7999999999993</v>
      </c>
      <c r="G312">
        <v>0</v>
      </c>
      <c r="H312">
        <v>0</v>
      </c>
      <c r="I312">
        <v>0</v>
      </c>
      <c r="J312">
        <v>0</v>
      </c>
    </row>
    <row r="313" spans="1:10">
      <c r="A313" t="s">
        <v>1521</v>
      </c>
      <c r="B313" t="s">
        <v>1522</v>
      </c>
      <c r="C313">
        <v>0</v>
      </c>
      <c r="D313">
        <v>0</v>
      </c>
      <c r="E313" s="17">
        <v>23302.52</v>
      </c>
      <c r="F313" s="17">
        <v>23302.52</v>
      </c>
      <c r="G313">
        <v>0</v>
      </c>
      <c r="H313">
        <v>0</v>
      </c>
      <c r="I313">
        <v>0</v>
      </c>
      <c r="J313">
        <v>0</v>
      </c>
    </row>
    <row r="314" spans="1:10">
      <c r="A314" t="s">
        <v>1523</v>
      </c>
      <c r="B314" t="s">
        <v>1524</v>
      </c>
      <c r="C314">
        <v>0</v>
      </c>
      <c r="D314">
        <v>0</v>
      </c>
      <c r="E314" s="17">
        <v>20979.33</v>
      </c>
      <c r="F314" s="17">
        <v>20979.33</v>
      </c>
      <c r="G314">
        <v>0</v>
      </c>
      <c r="H314">
        <v>0</v>
      </c>
      <c r="I314">
        <v>0</v>
      </c>
      <c r="J314">
        <v>0</v>
      </c>
    </row>
    <row r="315" spans="1:10">
      <c r="A315" t="s">
        <v>1525</v>
      </c>
      <c r="B315" t="s">
        <v>1526</v>
      </c>
      <c r="C315">
        <v>0</v>
      </c>
      <c r="D315">
        <v>0</v>
      </c>
      <c r="E315" s="17">
        <v>14604.58</v>
      </c>
      <c r="F315" s="17">
        <v>14604.58</v>
      </c>
      <c r="G315">
        <v>0</v>
      </c>
      <c r="H315">
        <v>0</v>
      </c>
      <c r="I315">
        <v>0</v>
      </c>
      <c r="J315">
        <v>0</v>
      </c>
    </row>
    <row r="316" spans="1:10">
      <c r="A316" t="s">
        <v>1527</v>
      </c>
      <c r="B316" t="s">
        <v>1528</v>
      </c>
      <c r="C316">
        <v>0</v>
      </c>
      <c r="D316">
        <v>0</v>
      </c>
      <c r="E316" s="17">
        <v>31982.63</v>
      </c>
      <c r="F316" s="17">
        <v>31982.63</v>
      </c>
      <c r="G316">
        <v>0</v>
      </c>
      <c r="H316">
        <v>0</v>
      </c>
      <c r="I316">
        <v>0</v>
      </c>
      <c r="J316">
        <v>0</v>
      </c>
    </row>
    <row r="317" spans="1:10">
      <c r="A317" t="s">
        <v>1529</v>
      </c>
      <c r="B317" t="s">
        <v>1530</v>
      </c>
      <c r="C317">
        <v>0</v>
      </c>
      <c r="D317">
        <v>0</v>
      </c>
      <c r="E317" s="17">
        <v>19920.61</v>
      </c>
      <c r="F317" s="17">
        <v>19920.61</v>
      </c>
      <c r="G317">
        <v>0</v>
      </c>
      <c r="H317">
        <v>0</v>
      </c>
      <c r="I317">
        <v>0</v>
      </c>
      <c r="J317">
        <v>0</v>
      </c>
    </row>
    <row r="318" spans="1:10">
      <c r="A318" t="s">
        <v>1531</v>
      </c>
      <c r="B318" t="s">
        <v>1532</v>
      </c>
      <c r="C318">
        <v>0</v>
      </c>
      <c r="D318">
        <v>0</v>
      </c>
      <c r="E318" s="17">
        <v>11863.5</v>
      </c>
      <c r="F318" s="17">
        <v>11863.5</v>
      </c>
      <c r="G318">
        <v>0</v>
      </c>
      <c r="H318">
        <v>0</v>
      </c>
      <c r="I318">
        <v>0</v>
      </c>
      <c r="J318">
        <v>0</v>
      </c>
    </row>
    <row r="319" spans="1:10">
      <c r="A319" t="s">
        <v>1533</v>
      </c>
      <c r="B319" t="s">
        <v>1534</v>
      </c>
      <c r="C319">
        <v>0</v>
      </c>
      <c r="D319">
        <v>0</v>
      </c>
      <c r="E319" s="17">
        <v>12951.22</v>
      </c>
      <c r="F319" s="17">
        <v>12951.22</v>
      </c>
      <c r="G319">
        <v>0</v>
      </c>
      <c r="H319">
        <v>0</v>
      </c>
      <c r="I319">
        <v>0</v>
      </c>
      <c r="J319">
        <v>0</v>
      </c>
    </row>
    <row r="320" spans="1:10">
      <c r="A320" t="s">
        <v>1535</v>
      </c>
      <c r="B320" t="s">
        <v>1536</v>
      </c>
      <c r="C320">
        <v>0</v>
      </c>
      <c r="D320">
        <v>0</v>
      </c>
      <c r="E320" s="17">
        <v>61383.63</v>
      </c>
      <c r="F320" s="17">
        <v>61383.63</v>
      </c>
      <c r="G320">
        <v>0</v>
      </c>
      <c r="H320">
        <v>0</v>
      </c>
      <c r="I320">
        <v>0</v>
      </c>
      <c r="J320">
        <v>0</v>
      </c>
    </row>
    <row r="321" spans="1:10">
      <c r="A321">
        <v>222</v>
      </c>
      <c r="B321" t="s">
        <v>917</v>
      </c>
      <c r="C321">
        <v>0</v>
      </c>
      <c r="D321">
        <v>0</v>
      </c>
      <c r="E321" s="17">
        <v>311903.49</v>
      </c>
      <c r="F321" s="17">
        <v>308867.49</v>
      </c>
      <c r="G321" s="17">
        <v>3036</v>
      </c>
      <c r="H321">
        <v>0</v>
      </c>
      <c r="I321" s="17">
        <v>3036</v>
      </c>
      <c r="J321">
        <v>0</v>
      </c>
    </row>
    <row r="322" spans="1:10">
      <c r="A322" t="s">
        <v>1537</v>
      </c>
      <c r="B322" t="s">
        <v>1538</v>
      </c>
      <c r="C322">
        <v>0</v>
      </c>
      <c r="D322">
        <v>0</v>
      </c>
      <c r="E322" s="17">
        <v>10980.33</v>
      </c>
      <c r="F322" s="17">
        <v>7944.33</v>
      </c>
      <c r="G322" s="17">
        <v>3036</v>
      </c>
      <c r="H322">
        <v>0</v>
      </c>
      <c r="I322" s="17">
        <v>3036</v>
      </c>
      <c r="J322">
        <v>0</v>
      </c>
    </row>
    <row r="323" spans="1:10">
      <c r="A323" t="s">
        <v>1539</v>
      </c>
      <c r="B323" t="s">
        <v>1540</v>
      </c>
      <c r="C323">
        <v>0</v>
      </c>
      <c r="D323">
        <v>0</v>
      </c>
      <c r="E323" s="17">
        <v>5757.4</v>
      </c>
      <c r="F323" s="17">
        <v>5757.4</v>
      </c>
      <c r="G323">
        <v>0</v>
      </c>
      <c r="H323">
        <v>0</v>
      </c>
      <c r="I323">
        <v>0</v>
      </c>
      <c r="J323">
        <v>0</v>
      </c>
    </row>
    <row r="324" spans="1:10">
      <c r="A324" t="s">
        <v>1541</v>
      </c>
      <c r="B324" t="s">
        <v>1542</v>
      </c>
      <c r="C324">
        <v>0</v>
      </c>
      <c r="D324">
        <v>0</v>
      </c>
      <c r="E324" s="17">
        <v>11631.22</v>
      </c>
      <c r="F324" s="17">
        <v>11631.22</v>
      </c>
      <c r="G324">
        <v>0</v>
      </c>
      <c r="H324">
        <v>0</v>
      </c>
      <c r="I324">
        <v>0</v>
      </c>
      <c r="J324">
        <v>0</v>
      </c>
    </row>
    <row r="325" spans="1:10">
      <c r="A325" t="s">
        <v>1543</v>
      </c>
      <c r="B325" t="s">
        <v>1544</v>
      </c>
      <c r="C325">
        <v>0</v>
      </c>
      <c r="D325">
        <v>0</v>
      </c>
      <c r="E325">
        <v>804.13</v>
      </c>
      <c r="F325">
        <v>804.13</v>
      </c>
      <c r="G325">
        <v>0</v>
      </c>
      <c r="H325">
        <v>0</v>
      </c>
      <c r="I325">
        <v>0</v>
      </c>
      <c r="J325">
        <v>0</v>
      </c>
    </row>
    <row r="326" spans="1:10">
      <c r="A326" t="s">
        <v>1545</v>
      </c>
      <c r="B326" t="s">
        <v>1546</v>
      </c>
      <c r="C326">
        <v>0</v>
      </c>
      <c r="D326">
        <v>0</v>
      </c>
      <c r="E326" s="17">
        <v>12312.25</v>
      </c>
      <c r="F326" s="17">
        <v>12312.25</v>
      </c>
      <c r="G326">
        <v>0</v>
      </c>
      <c r="H326">
        <v>0</v>
      </c>
      <c r="I326">
        <v>0</v>
      </c>
      <c r="J326">
        <v>0</v>
      </c>
    </row>
    <row r="327" spans="1:10">
      <c r="A327" t="s">
        <v>1547</v>
      </c>
      <c r="B327" t="s">
        <v>1548</v>
      </c>
      <c r="C327">
        <v>0</v>
      </c>
      <c r="D327">
        <v>0</v>
      </c>
      <c r="E327" s="17">
        <v>29664</v>
      </c>
      <c r="F327" s="17">
        <v>29664</v>
      </c>
      <c r="G327">
        <v>0</v>
      </c>
      <c r="H327">
        <v>0</v>
      </c>
      <c r="I327">
        <v>0</v>
      </c>
      <c r="J327">
        <v>0</v>
      </c>
    </row>
    <row r="328" spans="1:10">
      <c r="A328" t="s">
        <v>1549</v>
      </c>
      <c r="B328" t="s">
        <v>1550</v>
      </c>
      <c r="C328">
        <v>0</v>
      </c>
      <c r="D328">
        <v>0</v>
      </c>
      <c r="E328" s="17">
        <v>24033.45</v>
      </c>
      <c r="F328" s="17">
        <v>24033.45</v>
      </c>
      <c r="G328">
        <v>0</v>
      </c>
      <c r="H328">
        <v>0</v>
      </c>
      <c r="I328">
        <v>0</v>
      </c>
      <c r="J328">
        <v>0</v>
      </c>
    </row>
    <row r="329" spans="1:10">
      <c r="A329" t="s">
        <v>1551</v>
      </c>
      <c r="B329" t="s">
        <v>1552</v>
      </c>
      <c r="C329">
        <v>0</v>
      </c>
      <c r="D329">
        <v>0</v>
      </c>
      <c r="E329" s="17">
        <v>49208.72</v>
      </c>
      <c r="F329" s="17">
        <v>49208.72</v>
      </c>
      <c r="G329">
        <v>0</v>
      </c>
      <c r="H329">
        <v>0</v>
      </c>
      <c r="I329">
        <v>0</v>
      </c>
      <c r="J329">
        <v>0</v>
      </c>
    </row>
    <row r="330" spans="1:10">
      <c r="A330" t="s">
        <v>1553</v>
      </c>
      <c r="B330" t="s">
        <v>1554</v>
      </c>
      <c r="C330">
        <v>0</v>
      </c>
      <c r="D330">
        <v>0</v>
      </c>
      <c r="E330" s="17">
        <v>25814.32</v>
      </c>
      <c r="F330" s="17">
        <v>25814.32</v>
      </c>
      <c r="G330">
        <v>0</v>
      </c>
      <c r="H330">
        <v>0</v>
      </c>
      <c r="I330">
        <v>0</v>
      </c>
      <c r="J330">
        <v>0</v>
      </c>
    </row>
    <row r="331" spans="1:10">
      <c r="A331" t="s">
        <v>1555</v>
      </c>
      <c r="B331" t="s">
        <v>1556</v>
      </c>
      <c r="C331">
        <v>0</v>
      </c>
      <c r="D331">
        <v>0</v>
      </c>
      <c r="E331" s="17">
        <v>5187.1400000000003</v>
      </c>
      <c r="F331" s="17">
        <v>5187.1400000000003</v>
      </c>
      <c r="G331">
        <v>0</v>
      </c>
      <c r="H331">
        <v>0</v>
      </c>
      <c r="I331">
        <v>0</v>
      </c>
      <c r="J331">
        <v>0</v>
      </c>
    </row>
    <row r="332" spans="1:10">
      <c r="A332" t="s">
        <v>1557</v>
      </c>
      <c r="B332" t="s">
        <v>1558</v>
      </c>
      <c r="C332">
        <v>0</v>
      </c>
      <c r="D332">
        <v>0</v>
      </c>
      <c r="E332" s="17">
        <v>19151.189999999999</v>
      </c>
      <c r="F332" s="17">
        <v>19151.189999999999</v>
      </c>
      <c r="G332">
        <v>0</v>
      </c>
      <c r="H332">
        <v>0</v>
      </c>
      <c r="I332">
        <v>0</v>
      </c>
      <c r="J332">
        <v>0</v>
      </c>
    </row>
    <row r="333" spans="1:10">
      <c r="A333" t="s">
        <v>1559</v>
      </c>
      <c r="B333" t="s">
        <v>1560</v>
      </c>
      <c r="C333">
        <v>0</v>
      </c>
      <c r="D333">
        <v>0</v>
      </c>
      <c r="E333" s="17">
        <v>117359.34</v>
      </c>
      <c r="F333" s="17">
        <v>117359.34</v>
      </c>
      <c r="G333">
        <v>0</v>
      </c>
      <c r="H333">
        <v>0</v>
      </c>
      <c r="I333">
        <v>0</v>
      </c>
      <c r="J333">
        <v>0</v>
      </c>
    </row>
    <row r="334" spans="1:10">
      <c r="A334">
        <v>223</v>
      </c>
      <c r="B334" t="s">
        <v>103</v>
      </c>
      <c r="C334">
        <v>0</v>
      </c>
      <c r="D334">
        <v>0</v>
      </c>
      <c r="E334" s="17">
        <v>203410.81</v>
      </c>
      <c r="F334" s="17">
        <v>239685.81</v>
      </c>
      <c r="G334">
        <v>0</v>
      </c>
      <c r="H334" s="17">
        <v>36275</v>
      </c>
      <c r="I334">
        <v>0</v>
      </c>
      <c r="J334" s="17">
        <v>36275</v>
      </c>
    </row>
    <row r="335" spans="1:10">
      <c r="A335" t="s">
        <v>1561</v>
      </c>
      <c r="B335" t="s">
        <v>1562</v>
      </c>
      <c r="C335">
        <v>0</v>
      </c>
      <c r="D335">
        <v>0</v>
      </c>
      <c r="E335">
        <v>272.8</v>
      </c>
      <c r="F335">
        <v>272.8</v>
      </c>
      <c r="G335">
        <v>0</v>
      </c>
      <c r="H335">
        <v>0</v>
      </c>
      <c r="I335">
        <v>0</v>
      </c>
      <c r="J335">
        <v>0</v>
      </c>
    </row>
    <row r="336" spans="1:10">
      <c r="A336" t="s">
        <v>104</v>
      </c>
      <c r="B336" t="s">
        <v>560</v>
      </c>
      <c r="C336">
        <v>0</v>
      </c>
      <c r="D336">
        <v>0</v>
      </c>
      <c r="E336" s="17">
        <v>49869.01</v>
      </c>
      <c r="F336" s="17">
        <v>49869.01</v>
      </c>
      <c r="G336">
        <v>0</v>
      </c>
      <c r="H336">
        <v>0</v>
      </c>
      <c r="I336">
        <v>0</v>
      </c>
      <c r="J336">
        <v>0</v>
      </c>
    </row>
    <row r="337" spans="1:10">
      <c r="A337" t="s">
        <v>1563</v>
      </c>
      <c r="B337" t="s">
        <v>1564</v>
      </c>
      <c r="C337">
        <v>0</v>
      </c>
      <c r="D337">
        <v>0</v>
      </c>
      <c r="E337" s="17">
        <v>153269</v>
      </c>
      <c r="F337" s="17">
        <v>189544</v>
      </c>
      <c r="G337">
        <v>0</v>
      </c>
      <c r="H337" s="17">
        <v>36275</v>
      </c>
      <c r="I337">
        <v>0</v>
      </c>
      <c r="J337" s="17">
        <v>36275</v>
      </c>
    </row>
    <row r="338" spans="1:10">
      <c r="A338">
        <v>226</v>
      </c>
      <c r="B338" t="s">
        <v>561</v>
      </c>
      <c r="C338">
        <v>0</v>
      </c>
      <c r="D338">
        <v>0</v>
      </c>
      <c r="E338" s="17">
        <v>187437.9</v>
      </c>
      <c r="F338" s="17">
        <v>199827.09</v>
      </c>
      <c r="G338" s="17">
        <v>1829.94</v>
      </c>
      <c r="H338" s="17">
        <v>14219.13</v>
      </c>
      <c r="I338">
        <v>0</v>
      </c>
      <c r="J338" s="17">
        <v>12389.19</v>
      </c>
    </row>
    <row r="339" spans="1:10">
      <c r="A339" t="s">
        <v>562</v>
      </c>
      <c r="B339" t="s">
        <v>1662</v>
      </c>
      <c r="C339">
        <v>0</v>
      </c>
      <c r="D339">
        <v>0</v>
      </c>
      <c r="E339" s="17">
        <v>84155.57</v>
      </c>
      <c r="F339" s="17">
        <v>84155.57</v>
      </c>
      <c r="G339">
        <v>0</v>
      </c>
      <c r="H339">
        <v>0</v>
      </c>
      <c r="I339">
        <v>0</v>
      </c>
      <c r="J339">
        <v>0</v>
      </c>
    </row>
    <row r="340" spans="1:10">
      <c r="A340" t="s">
        <v>563</v>
      </c>
      <c r="B340" t="s">
        <v>1663</v>
      </c>
      <c r="C340">
        <v>0</v>
      </c>
      <c r="D340">
        <v>0</v>
      </c>
      <c r="E340" s="17">
        <v>24440.17</v>
      </c>
      <c r="F340" s="17">
        <v>24440.17</v>
      </c>
      <c r="G340">
        <v>0</v>
      </c>
      <c r="H340">
        <v>0</v>
      </c>
      <c r="I340">
        <v>0</v>
      </c>
      <c r="J340">
        <v>0</v>
      </c>
    </row>
    <row r="341" spans="1:10">
      <c r="A341" t="s">
        <v>564</v>
      </c>
      <c r="B341" t="s">
        <v>1664</v>
      </c>
      <c r="C341">
        <v>0</v>
      </c>
      <c r="D341">
        <v>0</v>
      </c>
      <c r="E341" s="17">
        <v>7554.63</v>
      </c>
      <c r="F341" s="17">
        <v>7554.63</v>
      </c>
      <c r="G341">
        <v>0</v>
      </c>
      <c r="H341">
        <v>0</v>
      </c>
      <c r="I341">
        <v>0</v>
      </c>
      <c r="J341">
        <v>0</v>
      </c>
    </row>
    <row r="342" spans="1:10">
      <c r="A342" t="s">
        <v>1665</v>
      </c>
      <c r="B342" t="s">
        <v>1666</v>
      </c>
      <c r="C342">
        <v>0</v>
      </c>
      <c r="D342">
        <v>0</v>
      </c>
      <c r="E342" s="17">
        <v>47874.36</v>
      </c>
      <c r="F342" s="17">
        <v>55816.77</v>
      </c>
      <c r="G342">
        <v>470.4</v>
      </c>
      <c r="H342" s="17">
        <v>8412.81</v>
      </c>
      <c r="I342">
        <v>0</v>
      </c>
      <c r="J342" s="17">
        <v>7942.41</v>
      </c>
    </row>
    <row r="343" spans="1:10">
      <c r="A343" t="s">
        <v>1667</v>
      </c>
      <c r="B343" t="s">
        <v>1668</v>
      </c>
      <c r="C343">
        <v>0</v>
      </c>
      <c r="D343">
        <v>0</v>
      </c>
      <c r="E343" s="17">
        <v>12953.64</v>
      </c>
      <c r="F343" s="17">
        <v>12953.64</v>
      </c>
      <c r="G343">
        <v>0</v>
      </c>
      <c r="H343">
        <v>0</v>
      </c>
      <c r="I343">
        <v>0</v>
      </c>
      <c r="J343">
        <v>0</v>
      </c>
    </row>
    <row r="344" spans="1:10">
      <c r="A344" t="s">
        <v>1669</v>
      </c>
      <c r="B344" t="s">
        <v>1670</v>
      </c>
      <c r="C344">
        <v>0</v>
      </c>
      <c r="D344">
        <v>0</v>
      </c>
      <c r="E344" s="17">
        <v>7001.86</v>
      </c>
      <c r="F344" s="17">
        <v>7001.86</v>
      </c>
      <c r="G344">
        <v>0</v>
      </c>
      <c r="H344">
        <v>0</v>
      </c>
      <c r="I344">
        <v>0</v>
      </c>
      <c r="J344">
        <v>0</v>
      </c>
    </row>
    <row r="345" spans="1:10">
      <c r="A345" t="s">
        <v>1671</v>
      </c>
      <c r="B345" t="s">
        <v>1672</v>
      </c>
      <c r="C345">
        <v>0</v>
      </c>
      <c r="D345">
        <v>0</v>
      </c>
      <c r="E345" s="17">
        <v>10387.27</v>
      </c>
      <c r="F345" s="17">
        <v>10387.27</v>
      </c>
      <c r="G345">
        <v>0</v>
      </c>
      <c r="H345">
        <v>0</v>
      </c>
      <c r="I345">
        <v>0</v>
      </c>
      <c r="J345">
        <v>0</v>
      </c>
    </row>
    <row r="346" spans="1:10">
      <c r="A346" t="s">
        <v>1673</v>
      </c>
      <c r="B346" t="s">
        <v>1674</v>
      </c>
      <c r="C346">
        <v>0</v>
      </c>
      <c r="D346">
        <v>0</v>
      </c>
      <c r="E346" s="17">
        <v>7834.68</v>
      </c>
      <c r="F346" s="17">
        <v>7834.68</v>
      </c>
      <c r="G346">
        <v>0</v>
      </c>
      <c r="H346">
        <v>0</v>
      </c>
      <c r="I346">
        <v>0</v>
      </c>
      <c r="J346">
        <v>0</v>
      </c>
    </row>
    <row r="347" spans="1:10">
      <c r="A347" t="s">
        <v>1675</v>
      </c>
      <c r="B347" t="s">
        <v>1676</v>
      </c>
      <c r="C347">
        <v>0</v>
      </c>
      <c r="D347">
        <v>0</v>
      </c>
      <c r="E347" s="17">
        <v>9696.91</v>
      </c>
      <c r="F347" s="17">
        <v>9226.51</v>
      </c>
      <c r="G347">
        <v>470.4</v>
      </c>
      <c r="H347">
        <v>0</v>
      </c>
      <c r="I347">
        <v>470.4</v>
      </c>
      <c r="J347">
        <v>0</v>
      </c>
    </row>
    <row r="348" spans="1:10">
      <c r="A348" t="s">
        <v>1677</v>
      </c>
      <c r="B348" t="s">
        <v>1678</v>
      </c>
      <c r="C348">
        <v>0</v>
      </c>
      <c r="D348">
        <v>0</v>
      </c>
      <c r="E348">
        <v>0</v>
      </c>
      <c r="F348" s="17">
        <v>8412.81</v>
      </c>
      <c r="G348">
        <v>0</v>
      </c>
      <c r="H348" s="17">
        <v>8412.81</v>
      </c>
      <c r="I348">
        <v>0</v>
      </c>
      <c r="J348" s="17">
        <v>8412.81</v>
      </c>
    </row>
    <row r="349" spans="1:10">
      <c r="A349" t="s">
        <v>1679</v>
      </c>
      <c r="B349" t="s">
        <v>1680</v>
      </c>
      <c r="C349">
        <v>0</v>
      </c>
      <c r="D349">
        <v>0</v>
      </c>
      <c r="E349" s="17">
        <v>17941.77</v>
      </c>
      <c r="F349" s="17">
        <v>21965.86</v>
      </c>
      <c r="G349" s="17">
        <v>1053.54</v>
      </c>
      <c r="H349" s="17">
        <v>5077.63</v>
      </c>
      <c r="I349">
        <v>0</v>
      </c>
      <c r="J349" s="17">
        <v>4024.09</v>
      </c>
    </row>
    <row r="350" spans="1:10">
      <c r="A350" t="s">
        <v>1681</v>
      </c>
      <c r="B350" t="s">
        <v>1682</v>
      </c>
      <c r="C350">
        <v>0</v>
      </c>
      <c r="D350">
        <v>0</v>
      </c>
      <c r="E350" s="17">
        <v>3964.28</v>
      </c>
      <c r="F350" s="17">
        <v>3964.28</v>
      </c>
      <c r="G350">
        <v>0</v>
      </c>
      <c r="H350">
        <v>0</v>
      </c>
      <c r="I350">
        <v>0</v>
      </c>
      <c r="J350">
        <v>0</v>
      </c>
    </row>
    <row r="351" spans="1:10">
      <c r="A351" t="s">
        <v>1683</v>
      </c>
      <c r="B351" t="s">
        <v>1684</v>
      </c>
      <c r="C351">
        <v>0</v>
      </c>
      <c r="D351">
        <v>0</v>
      </c>
      <c r="E351" s="17">
        <v>3547.1</v>
      </c>
      <c r="F351" s="17">
        <v>3547.1</v>
      </c>
      <c r="G351">
        <v>0</v>
      </c>
      <c r="H351">
        <v>0</v>
      </c>
      <c r="I351">
        <v>0</v>
      </c>
      <c r="J351">
        <v>0</v>
      </c>
    </row>
    <row r="352" spans="1:10">
      <c r="A352" t="s">
        <v>1685</v>
      </c>
      <c r="B352" t="s">
        <v>1686</v>
      </c>
      <c r="C352">
        <v>0</v>
      </c>
      <c r="D352">
        <v>0</v>
      </c>
      <c r="E352" s="17">
        <v>3792.55</v>
      </c>
      <c r="F352" s="17">
        <v>3792.55</v>
      </c>
      <c r="G352">
        <v>0</v>
      </c>
      <c r="H352">
        <v>0</v>
      </c>
      <c r="I352">
        <v>0</v>
      </c>
      <c r="J352">
        <v>0</v>
      </c>
    </row>
    <row r="353" spans="1:10">
      <c r="A353" t="s">
        <v>1687</v>
      </c>
      <c r="B353" t="s">
        <v>1688</v>
      </c>
      <c r="C353">
        <v>0</v>
      </c>
      <c r="D353">
        <v>0</v>
      </c>
      <c r="E353" s="17">
        <v>3062.21</v>
      </c>
      <c r="F353" s="17">
        <v>3062.21</v>
      </c>
      <c r="G353">
        <v>0</v>
      </c>
      <c r="H353">
        <v>0</v>
      </c>
      <c r="I353">
        <v>0</v>
      </c>
      <c r="J353">
        <v>0</v>
      </c>
    </row>
    <row r="354" spans="1:10">
      <c r="A354" t="s">
        <v>1689</v>
      </c>
      <c r="B354" t="s">
        <v>1690</v>
      </c>
      <c r="C354">
        <v>0</v>
      </c>
      <c r="D354">
        <v>0</v>
      </c>
      <c r="E354" s="17">
        <v>3575.63</v>
      </c>
      <c r="F354" s="17">
        <v>2522.09</v>
      </c>
      <c r="G354" s="17">
        <v>1053.54</v>
      </c>
      <c r="H354">
        <v>0</v>
      </c>
      <c r="I354" s="17">
        <v>1053.54</v>
      </c>
      <c r="J354">
        <v>0</v>
      </c>
    </row>
    <row r="355" spans="1:10">
      <c r="A355" t="s">
        <v>1691</v>
      </c>
      <c r="B355" t="s">
        <v>1692</v>
      </c>
      <c r="C355">
        <v>0</v>
      </c>
      <c r="D355">
        <v>0</v>
      </c>
      <c r="E355">
        <v>0</v>
      </c>
      <c r="F355" s="17">
        <v>5077.63</v>
      </c>
      <c r="G355">
        <v>0</v>
      </c>
      <c r="H355" s="17">
        <v>5077.63</v>
      </c>
      <c r="I355">
        <v>0</v>
      </c>
      <c r="J355" s="17">
        <v>5077.63</v>
      </c>
    </row>
    <row r="356" spans="1:10">
      <c r="A356" t="s">
        <v>1693</v>
      </c>
      <c r="B356" t="s">
        <v>1694</v>
      </c>
      <c r="C356">
        <v>0</v>
      </c>
      <c r="D356">
        <v>0</v>
      </c>
      <c r="E356" s="17">
        <v>5471.4</v>
      </c>
      <c r="F356" s="17">
        <v>5894.09</v>
      </c>
      <c r="G356">
        <v>306</v>
      </c>
      <c r="H356">
        <v>728.69</v>
      </c>
      <c r="I356">
        <v>0</v>
      </c>
      <c r="J356">
        <v>422.69</v>
      </c>
    </row>
    <row r="357" spans="1:10">
      <c r="A357" t="s">
        <v>1695</v>
      </c>
      <c r="B357" t="s">
        <v>1696</v>
      </c>
      <c r="C357">
        <v>0</v>
      </c>
      <c r="D357">
        <v>0</v>
      </c>
      <c r="E357" s="17">
        <v>1122.02</v>
      </c>
      <c r="F357" s="17">
        <v>1122.02</v>
      </c>
      <c r="G357">
        <v>0</v>
      </c>
      <c r="H357">
        <v>0</v>
      </c>
      <c r="I357">
        <v>0</v>
      </c>
      <c r="J357">
        <v>0</v>
      </c>
    </row>
    <row r="358" spans="1:10">
      <c r="A358" t="s">
        <v>1697</v>
      </c>
      <c r="B358" t="s">
        <v>1698</v>
      </c>
      <c r="C358">
        <v>0</v>
      </c>
      <c r="D358">
        <v>0</v>
      </c>
      <c r="E358" s="17">
        <v>1125.53</v>
      </c>
      <c r="F358" s="17">
        <v>1125.53</v>
      </c>
      <c r="G358">
        <v>0</v>
      </c>
      <c r="H358">
        <v>0</v>
      </c>
      <c r="I358">
        <v>0</v>
      </c>
      <c r="J358">
        <v>0</v>
      </c>
    </row>
    <row r="359" spans="1:10">
      <c r="A359" t="s">
        <v>1699</v>
      </c>
      <c r="B359" t="s">
        <v>1700</v>
      </c>
      <c r="C359">
        <v>0</v>
      </c>
      <c r="D359">
        <v>0</v>
      </c>
      <c r="E359" s="17">
        <v>1172.79</v>
      </c>
      <c r="F359" s="17">
        <v>1172.79</v>
      </c>
      <c r="G359">
        <v>0</v>
      </c>
      <c r="H359">
        <v>0</v>
      </c>
      <c r="I359">
        <v>0</v>
      </c>
      <c r="J359">
        <v>0</v>
      </c>
    </row>
    <row r="360" spans="1:10">
      <c r="A360" t="s">
        <v>1701</v>
      </c>
      <c r="B360" t="s">
        <v>1702</v>
      </c>
      <c r="C360">
        <v>0</v>
      </c>
      <c r="D360">
        <v>0</v>
      </c>
      <c r="E360">
        <v>945.88</v>
      </c>
      <c r="F360">
        <v>945.88</v>
      </c>
      <c r="G360">
        <v>0</v>
      </c>
      <c r="H360">
        <v>0</v>
      </c>
      <c r="I360">
        <v>0</v>
      </c>
      <c r="J360">
        <v>0</v>
      </c>
    </row>
    <row r="361" spans="1:10">
      <c r="A361" t="s">
        <v>1703</v>
      </c>
      <c r="B361" t="s">
        <v>1704</v>
      </c>
      <c r="C361">
        <v>0</v>
      </c>
      <c r="D361">
        <v>0</v>
      </c>
      <c r="E361" s="17">
        <v>1105.18</v>
      </c>
      <c r="F361">
        <v>799.18</v>
      </c>
      <c r="G361">
        <v>306</v>
      </c>
      <c r="H361">
        <v>0</v>
      </c>
      <c r="I361">
        <v>306</v>
      </c>
      <c r="J361">
        <v>0</v>
      </c>
    </row>
    <row r="362" spans="1:10">
      <c r="A362" t="s">
        <v>1705</v>
      </c>
      <c r="B362" t="s">
        <v>1706</v>
      </c>
      <c r="C362">
        <v>0</v>
      </c>
      <c r="D362">
        <v>0</v>
      </c>
      <c r="E362">
        <v>0</v>
      </c>
      <c r="F362">
        <v>728.69</v>
      </c>
      <c r="G362">
        <v>0</v>
      </c>
      <c r="H362">
        <v>728.69</v>
      </c>
      <c r="I362">
        <v>0</v>
      </c>
      <c r="J362">
        <v>728.69</v>
      </c>
    </row>
    <row r="363" spans="1:10">
      <c r="A363">
        <v>229</v>
      </c>
      <c r="B363" t="s">
        <v>565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</row>
    <row r="364" spans="1:10">
      <c r="A364" t="s">
        <v>1565</v>
      </c>
      <c r="B364" t="s">
        <v>236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</row>
    <row r="365" spans="1:10">
      <c r="A365" t="s">
        <v>566</v>
      </c>
      <c r="B365" t="s">
        <v>567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</row>
    <row r="366" spans="1:10">
      <c r="A366">
        <v>230</v>
      </c>
      <c r="B366" t="s">
        <v>568</v>
      </c>
      <c r="C366">
        <v>0</v>
      </c>
      <c r="D366">
        <v>0</v>
      </c>
      <c r="E366" s="17">
        <v>692513.69</v>
      </c>
      <c r="F366" s="17">
        <v>956101.92</v>
      </c>
      <c r="G366">
        <v>0</v>
      </c>
      <c r="H366" s="17">
        <v>263588.23</v>
      </c>
      <c r="I366">
        <v>0</v>
      </c>
      <c r="J366" s="17">
        <v>263588.23</v>
      </c>
    </row>
    <row r="367" spans="1:10">
      <c r="A367" t="s">
        <v>1566</v>
      </c>
      <c r="B367" t="s">
        <v>1707</v>
      </c>
      <c r="C367">
        <v>0</v>
      </c>
      <c r="D367">
        <v>0</v>
      </c>
      <c r="E367" s="17">
        <v>316745.56</v>
      </c>
      <c r="F367" s="17">
        <v>316745.56</v>
      </c>
      <c r="G367">
        <v>0</v>
      </c>
      <c r="H367">
        <v>0</v>
      </c>
      <c r="I367">
        <v>0</v>
      </c>
      <c r="J367">
        <v>0</v>
      </c>
    </row>
    <row r="368" spans="1:10">
      <c r="A368" t="s">
        <v>1567</v>
      </c>
      <c r="B368" t="s">
        <v>1708</v>
      </c>
      <c r="C368">
        <v>0</v>
      </c>
      <c r="D368">
        <v>0</v>
      </c>
      <c r="E368" s="17">
        <v>24986</v>
      </c>
      <c r="F368" s="17">
        <v>24986</v>
      </c>
      <c r="G368">
        <v>0</v>
      </c>
      <c r="H368">
        <v>0</v>
      </c>
      <c r="I368">
        <v>0</v>
      </c>
      <c r="J368">
        <v>0</v>
      </c>
    </row>
    <row r="369" spans="1:10">
      <c r="A369" t="s">
        <v>1709</v>
      </c>
      <c r="B369" t="s">
        <v>1710</v>
      </c>
      <c r="C369">
        <v>0</v>
      </c>
      <c r="D369">
        <v>0</v>
      </c>
      <c r="E369" s="17">
        <v>10560</v>
      </c>
      <c r="F369" s="17">
        <v>10560</v>
      </c>
      <c r="G369">
        <v>0</v>
      </c>
      <c r="H369">
        <v>0</v>
      </c>
      <c r="I369">
        <v>0</v>
      </c>
      <c r="J369">
        <v>0</v>
      </c>
    </row>
    <row r="370" spans="1:10">
      <c r="A370" t="s">
        <v>1711</v>
      </c>
      <c r="B370" t="s">
        <v>1712</v>
      </c>
      <c r="C370">
        <v>0</v>
      </c>
      <c r="D370">
        <v>0</v>
      </c>
      <c r="E370">
        <v>480</v>
      </c>
      <c r="F370">
        <v>480</v>
      </c>
      <c r="G370">
        <v>0</v>
      </c>
      <c r="H370">
        <v>0</v>
      </c>
      <c r="I370">
        <v>0</v>
      </c>
      <c r="J370">
        <v>0</v>
      </c>
    </row>
    <row r="371" spans="1:10">
      <c r="A371" t="s">
        <v>1713</v>
      </c>
      <c r="B371" t="s">
        <v>1714</v>
      </c>
      <c r="C371">
        <v>0</v>
      </c>
      <c r="D371">
        <v>0</v>
      </c>
      <c r="E371">
        <v>480</v>
      </c>
      <c r="F371">
        <v>480</v>
      </c>
      <c r="G371">
        <v>0</v>
      </c>
      <c r="H371">
        <v>0</v>
      </c>
      <c r="I371">
        <v>0</v>
      </c>
      <c r="J371">
        <v>0</v>
      </c>
    </row>
    <row r="372" spans="1:10">
      <c r="A372" t="s">
        <v>1715</v>
      </c>
      <c r="B372" t="s">
        <v>1716</v>
      </c>
      <c r="C372">
        <v>0</v>
      </c>
      <c r="D372">
        <v>0</v>
      </c>
      <c r="E372">
        <v>480</v>
      </c>
      <c r="F372">
        <v>480</v>
      </c>
      <c r="G372">
        <v>0</v>
      </c>
      <c r="H372">
        <v>0</v>
      </c>
      <c r="I372">
        <v>0</v>
      </c>
      <c r="J372">
        <v>0</v>
      </c>
    </row>
    <row r="373" spans="1:10">
      <c r="A373" t="s">
        <v>1717</v>
      </c>
      <c r="B373" t="s">
        <v>1718</v>
      </c>
      <c r="C373">
        <v>0</v>
      </c>
      <c r="D373">
        <v>0</v>
      </c>
      <c r="E373" s="17">
        <v>2100</v>
      </c>
      <c r="F373" s="17">
        <v>2100</v>
      </c>
      <c r="G373">
        <v>0</v>
      </c>
      <c r="H373">
        <v>0</v>
      </c>
      <c r="I373">
        <v>0</v>
      </c>
      <c r="J373">
        <v>0</v>
      </c>
    </row>
    <row r="374" spans="1:10">
      <c r="A374" t="s">
        <v>1719</v>
      </c>
      <c r="B374" t="s">
        <v>1720</v>
      </c>
      <c r="C374">
        <v>0</v>
      </c>
      <c r="D374">
        <v>0</v>
      </c>
      <c r="E374" s="17">
        <v>1920</v>
      </c>
      <c r="F374" s="17">
        <v>1920</v>
      </c>
      <c r="G374">
        <v>0</v>
      </c>
      <c r="H374">
        <v>0</v>
      </c>
      <c r="I374">
        <v>0</v>
      </c>
      <c r="J374">
        <v>0</v>
      </c>
    </row>
    <row r="375" spans="1:10">
      <c r="A375" t="s">
        <v>1721</v>
      </c>
      <c r="B375" t="s">
        <v>1722</v>
      </c>
      <c r="C375">
        <v>0</v>
      </c>
      <c r="D375">
        <v>0</v>
      </c>
      <c r="E375">
        <v>320</v>
      </c>
      <c r="F375">
        <v>320</v>
      </c>
      <c r="G375">
        <v>0</v>
      </c>
      <c r="H375">
        <v>0</v>
      </c>
      <c r="I375">
        <v>0</v>
      </c>
      <c r="J375">
        <v>0</v>
      </c>
    </row>
    <row r="376" spans="1:10">
      <c r="A376" t="s">
        <v>1723</v>
      </c>
      <c r="B376" t="s">
        <v>1724</v>
      </c>
      <c r="C376">
        <v>0</v>
      </c>
      <c r="D376">
        <v>0</v>
      </c>
      <c r="E376" s="17">
        <v>1440</v>
      </c>
      <c r="F376" s="17">
        <v>1440</v>
      </c>
      <c r="G376">
        <v>0</v>
      </c>
      <c r="H376">
        <v>0</v>
      </c>
      <c r="I376">
        <v>0</v>
      </c>
      <c r="J376">
        <v>0</v>
      </c>
    </row>
    <row r="377" spans="1:10">
      <c r="A377" t="s">
        <v>1725</v>
      </c>
      <c r="B377" t="s">
        <v>1726</v>
      </c>
      <c r="C377">
        <v>0</v>
      </c>
      <c r="D377">
        <v>0</v>
      </c>
      <c r="E377" s="17">
        <v>4020</v>
      </c>
      <c r="F377" s="17">
        <v>4020</v>
      </c>
      <c r="G377">
        <v>0</v>
      </c>
      <c r="H377">
        <v>0</v>
      </c>
      <c r="I377">
        <v>0</v>
      </c>
      <c r="J377">
        <v>0</v>
      </c>
    </row>
    <row r="378" spans="1:10">
      <c r="A378" t="s">
        <v>1727</v>
      </c>
      <c r="B378" t="s">
        <v>1728</v>
      </c>
      <c r="C378">
        <v>0</v>
      </c>
      <c r="D378">
        <v>0</v>
      </c>
      <c r="E378" s="17">
        <v>1280</v>
      </c>
      <c r="F378" s="17">
        <v>1280</v>
      </c>
      <c r="G378">
        <v>0</v>
      </c>
      <c r="H378">
        <v>0</v>
      </c>
      <c r="I378">
        <v>0</v>
      </c>
      <c r="J378">
        <v>0</v>
      </c>
    </row>
    <row r="379" spans="1:10">
      <c r="A379" t="s">
        <v>1729</v>
      </c>
      <c r="B379" t="s">
        <v>1730</v>
      </c>
      <c r="C379">
        <v>0</v>
      </c>
      <c r="D379">
        <v>0</v>
      </c>
      <c r="E379">
        <v>636</v>
      </c>
      <c r="F379">
        <v>636</v>
      </c>
      <c r="G379">
        <v>0</v>
      </c>
      <c r="H379">
        <v>0</v>
      </c>
      <c r="I379">
        <v>0</v>
      </c>
      <c r="J379">
        <v>0</v>
      </c>
    </row>
    <row r="380" spans="1:10">
      <c r="A380" t="s">
        <v>1731</v>
      </c>
      <c r="B380" t="s">
        <v>1732</v>
      </c>
      <c r="C380">
        <v>0</v>
      </c>
      <c r="D380">
        <v>0</v>
      </c>
      <c r="E380">
        <v>160</v>
      </c>
      <c r="F380">
        <v>160</v>
      </c>
      <c r="G380">
        <v>0</v>
      </c>
      <c r="H380">
        <v>0</v>
      </c>
      <c r="I380">
        <v>0</v>
      </c>
      <c r="J380">
        <v>0</v>
      </c>
    </row>
    <row r="381" spans="1:10">
      <c r="A381" t="s">
        <v>1733</v>
      </c>
      <c r="B381" t="s">
        <v>1734</v>
      </c>
      <c r="C381">
        <v>0</v>
      </c>
      <c r="D381">
        <v>0</v>
      </c>
      <c r="E381">
        <v>526</v>
      </c>
      <c r="F381">
        <v>526</v>
      </c>
      <c r="G381">
        <v>0</v>
      </c>
      <c r="H381">
        <v>0</v>
      </c>
      <c r="I381">
        <v>0</v>
      </c>
      <c r="J381">
        <v>0</v>
      </c>
    </row>
    <row r="382" spans="1:10">
      <c r="A382" t="s">
        <v>1735</v>
      </c>
      <c r="B382" t="s">
        <v>1736</v>
      </c>
      <c r="C382">
        <v>0</v>
      </c>
      <c r="D382">
        <v>0</v>
      </c>
      <c r="E382">
        <v>584</v>
      </c>
      <c r="F382">
        <v>584</v>
      </c>
      <c r="G382">
        <v>0</v>
      </c>
      <c r="H382">
        <v>0</v>
      </c>
      <c r="I382">
        <v>0</v>
      </c>
      <c r="J382">
        <v>0</v>
      </c>
    </row>
    <row r="383" spans="1:10">
      <c r="A383" t="s">
        <v>1568</v>
      </c>
      <c r="B383" t="s">
        <v>1737</v>
      </c>
      <c r="C383">
        <v>0</v>
      </c>
      <c r="D383">
        <v>0</v>
      </c>
      <c r="E383" s="17">
        <v>98351</v>
      </c>
      <c r="F383" s="17">
        <v>278662</v>
      </c>
      <c r="G383">
        <v>0</v>
      </c>
      <c r="H383" s="17">
        <v>180311</v>
      </c>
      <c r="I383">
        <v>0</v>
      </c>
      <c r="J383" s="17">
        <v>180311</v>
      </c>
    </row>
    <row r="384" spans="1:10">
      <c r="A384" t="s">
        <v>1738</v>
      </c>
      <c r="B384" t="s">
        <v>1739</v>
      </c>
      <c r="C384">
        <v>0</v>
      </c>
      <c r="D384">
        <v>0</v>
      </c>
      <c r="E384" s="17">
        <v>1395</v>
      </c>
      <c r="F384" s="17">
        <v>41340</v>
      </c>
      <c r="G384">
        <v>0</v>
      </c>
      <c r="H384" s="17">
        <v>39945</v>
      </c>
      <c r="I384">
        <v>0</v>
      </c>
      <c r="J384" s="17">
        <v>39945</v>
      </c>
    </row>
    <row r="385" spans="1:10">
      <c r="A385" t="s">
        <v>1740</v>
      </c>
      <c r="B385" t="s">
        <v>1741</v>
      </c>
      <c r="C385">
        <v>0</v>
      </c>
      <c r="D385">
        <v>0</v>
      </c>
      <c r="E385" s="17">
        <v>10710.5</v>
      </c>
      <c r="F385" s="17">
        <v>16865.5</v>
      </c>
      <c r="G385">
        <v>0</v>
      </c>
      <c r="H385" s="17">
        <v>6155</v>
      </c>
      <c r="I385">
        <v>0</v>
      </c>
      <c r="J385" s="17">
        <v>6155</v>
      </c>
    </row>
    <row r="386" spans="1:10">
      <c r="A386" t="s">
        <v>1742</v>
      </c>
      <c r="B386" t="s">
        <v>661</v>
      </c>
      <c r="C386">
        <v>0</v>
      </c>
      <c r="D386">
        <v>0</v>
      </c>
      <c r="E386" s="17">
        <v>1174.5</v>
      </c>
      <c r="F386" s="17">
        <v>1197.5</v>
      </c>
      <c r="G386">
        <v>0</v>
      </c>
      <c r="H386">
        <v>23</v>
      </c>
      <c r="I386">
        <v>0</v>
      </c>
      <c r="J386">
        <v>23</v>
      </c>
    </row>
    <row r="387" spans="1:10">
      <c r="A387" t="s">
        <v>1743</v>
      </c>
      <c r="B387" t="s">
        <v>1744</v>
      </c>
      <c r="C387">
        <v>0</v>
      </c>
      <c r="D387">
        <v>0</v>
      </c>
      <c r="E387" s="17">
        <v>4422</v>
      </c>
      <c r="F387" s="17">
        <v>4422</v>
      </c>
      <c r="G387">
        <v>0</v>
      </c>
      <c r="H387">
        <v>0</v>
      </c>
      <c r="I387">
        <v>0</v>
      </c>
      <c r="J387">
        <v>0</v>
      </c>
    </row>
    <row r="388" spans="1:10">
      <c r="A388" t="s">
        <v>1745</v>
      </c>
      <c r="B388" t="s">
        <v>663</v>
      </c>
      <c r="C388">
        <v>0</v>
      </c>
      <c r="D388">
        <v>0</v>
      </c>
      <c r="E388" s="17">
        <v>2527</v>
      </c>
      <c r="F388" s="17">
        <v>6194</v>
      </c>
      <c r="G388">
        <v>0</v>
      </c>
      <c r="H388" s="17">
        <v>3667</v>
      </c>
      <c r="I388">
        <v>0</v>
      </c>
      <c r="J388" s="17">
        <v>3667</v>
      </c>
    </row>
    <row r="389" spans="1:10">
      <c r="A389" t="s">
        <v>1746</v>
      </c>
      <c r="B389" t="s">
        <v>1747</v>
      </c>
      <c r="C389">
        <v>0</v>
      </c>
      <c r="D389">
        <v>0</v>
      </c>
      <c r="E389" s="17">
        <v>1023</v>
      </c>
      <c r="F389" s="17">
        <v>1023</v>
      </c>
      <c r="G389">
        <v>0</v>
      </c>
      <c r="H389">
        <v>0</v>
      </c>
      <c r="I389">
        <v>0</v>
      </c>
      <c r="J389">
        <v>0</v>
      </c>
    </row>
    <row r="390" spans="1:10">
      <c r="A390" t="s">
        <v>1748</v>
      </c>
      <c r="B390" t="s">
        <v>659</v>
      </c>
      <c r="C390">
        <v>0</v>
      </c>
      <c r="D390">
        <v>0</v>
      </c>
      <c r="E390">
        <v>546</v>
      </c>
      <c r="F390" s="17">
        <v>1373</v>
      </c>
      <c r="G390">
        <v>0</v>
      </c>
      <c r="H390">
        <v>827</v>
      </c>
      <c r="I390">
        <v>0</v>
      </c>
      <c r="J390">
        <v>827</v>
      </c>
    </row>
    <row r="391" spans="1:10">
      <c r="A391" t="s">
        <v>1749</v>
      </c>
      <c r="B391" t="s">
        <v>1750</v>
      </c>
      <c r="C391">
        <v>0</v>
      </c>
      <c r="D391">
        <v>0</v>
      </c>
      <c r="E391">
        <v>159</v>
      </c>
      <c r="F391">
        <v>159</v>
      </c>
      <c r="G391">
        <v>0</v>
      </c>
      <c r="H391">
        <v>0</v>
      </c>
      <c r="I391">
        <v>0</v>
      </c>
      <c r="J391">
        <v>0</v>
      </c>
    </row>
    <row r="392" spans="1:10">
      <c r="A392" t="s">
        <v>1751</v>
      </c>
      <c r="B392" t="s">
        <v>1752</v>
      </c>
      <c r="C392">
        <v>0</v>
      </c>
      <c r="D392">
        <v>0</v>
      </c>
      <c r="E392">
        <v>228</v>
      </c>
      <c r="F392">
        <v>831.5</v>
      </c>
      <c r="G392">
        <v>0</v>
      </c>
      <c r="H392">
        <v>603.5</v>
      </c>
      <c r="I392">
        <v>0</v>
      </c>
      <c r="J392">
        <v>603.5</v>
      </c>
    </row>
    <row r="393" spans="1:10">
      <c r="A393" t="s">
        <v>1753</v>
      </c>
      <c r="B393" t="s">
        <v>1754</v>
      </c>
      <c r="C393">
        <v>0</v>
      </c>
      <c r="D393">
        <v>0</v>
      </c>
      <c r="E393">
        <v>126.5</v>
      </c>
      <c r="F393">
        <v>126.5</v>
      </c>
      <c r="G393">
        <v>0</v>
      </c>
      <c r="H393">
        <v>0</v>
      </c>
      <c r="I393">
        <v>0</v>
      </c>
      <c r="J393">
        <v>0</v>
      </c>
    </row>
    <row r="394" spans="1:10">
      <c r="A394" t="s">
        <v>1755</v>
      </c>
      <c r="B394" t="s">
        <v>1756</v>
      </c>
      <c r="C394">
        <v>0</v>
      </c>
      <c r="D394">
        <v>0</v>
      </c>
      <c r="E394">
        <v>504.5</v>
      </c>
      <c r="F394" s="17">
        <v>1539</v>
      </c>
      <c r="G394">
        <v>0</v>
      </c>
      <c r="H394" s="17">
        <v>1034.5</v>
      </c>
      <c r="I394">
        <v>0</v>
      </c>
      <c r="J394" s="17">
        <v>1034.5</v>
      </c>
    </row>
    <row r="395" spans="1:10">
      <c r="A395" t="s">
        <v>1757</v>
      </c>
      <c r="B395" t="s">
        <v>1758</v>
      </c>
      <c r="C395">
        <v>0</v>
      </c>
      <c r="D395">
        <v>0</v>
      </c>
      <c r="E395" s="17">
        <v>240325.63</v>
      </c>
      <c r="F395" s="17">
        <v>277502.86</v>
      </c>
      <c r="G395">
        <v>0</v>
      </c>
      <c r="H395" s="17">
        <v>37177.230000000003</v>
      </c>
      <c r="I395">
        <v>0</v>
      </c>
      <c r="J395" s="17">
        <v>37177.230000000003</v>
      </c>
    </row>
    <row r="396" spans="1:10">
      <c r="A396" t="s">
        <v>1759</v>
      </c>
      <c r="B396" t="s">
        <v>1760</v>
      </c>
      <c r="C396">
        <v>0</v>
      </c>
      <c r="D396">
        <v>0</v>
      </c>
      <c r="E396" s="17">
        <v>43520</v>
      </c>
      <c r="F396" s="17">
        <v>43520</v>
      </c>
      <c r="G396">
        <v>0</v>
      </c>
      <c r="H396">
        <v>0</v>
      </c>
      <c r="I396">
        <v>0</v>
      </c>
      <c r="J396">
        <v>0</v>
      </c>
    </row>
    <row r="397" spans="1:10">
      <c r="A397" t="s">
        <v>1761</v>
      </c>
      <c r="B397" t="s">
        <v>1762</v>
      </c>
      <c r="C397">
        <v>0</v>
      </c>
      <c r="D397">
        <v>0</v>
      </c>
      <c r="E397" s="17">
        <v>44807.7</v>
      </c>
      <c r="F397" s="17">
        <v>44807.7</v>
      </c>
      <c r="G397">
        <v>0</v>
      </c>
      <c r="H397">
        <v>0</v>
      </c>
      <c r="I397">
        <v>0</v>
      </c>
      <c r="J397">
        <v>0</v>
      </c>
    </row>
    <row r="398" spans="1:10">
      <c r="A398" t="s">
        <v>1763</v>
      </c>
      <c r="B398" t="s">
        <v>1764</v>
      </c>
      <c r="C398">
        <v>0</v>
      </c>
      <c r="D398">
        <v>0</v>
      </c>
      <c r="E398" s="17">
        <v>45325</v>
      </c>
      <c r="F398" s="17">
        <v>45325</v>
      </c>
      <c r="G398">
        <v>0</v>
      </c>
      <c r="H398">
        <v>0</v>
      </c>
      <c r="I398">
        <v>0</v>
      </c>
      <c r="J398">
        <v>0</v>
      </c>
    </row>
    <row r="399" spans="1:10">
      <c r="A399" t="s">
        <v>1765</v>
      </c>
      <c r="B399" t="s">
        <v>1766</v>
      </c>
      <c r="C399">
        <v>0</v>
      </c>
      <c r="D399">
        <v>0</v>
      </c>
      <c r="E399" s="17">
        <v>37366.57</v>
      </c>
      <c r="F399" s="17">
        <v>37366.57</v>
      </c>
      <c r="G399">
        <v>0</v>
      </c>
      <c r="H399">
        <v>0</v>
      </c>
      <c r="I399">
        <v>0</v>
      </c>
      <c r="J399">
        <v>0</v>
      </c>
    </row>
    <row r="400" spans="1:10">
      <c r="A400" t="s">
        <v>1767</v>
      </c>
      <c r="B400" t="s">
        <v>1768</v>
      </c>
      <c r="C400">
        <v>0</v>
      </c>
      <c r="D400">
        <v>0</v>
      </c>
      <c r="E400" s="17">
        <v>35444.54</v>
      </c>
      <c r="F400" s="17">
        <v>43340</v>
      </c>
      <c r="G400">
        <v>0</v>
      </c>
      <c r="H400" s="17">
        <v>7895.46</v>
      </c>
      <c r="I400">
        <v>0</v>
      </c>
      <c r="J400" s="17">
        <v>7895.46</v>
      </c>
    </row>
    <row r="401" spans="1:10">
      <c r="A401" t="s">
        <v>1769</v>
      </c>
      <c r="B401" t="s">
        <v>1770</v>
      </c>
      <c r="C401">
        <v>0</v>
      </c>
      <c r="D401">
        <v>0</v>
      </c>
      <c r="E401" s="17">
        <v>33861.82</v>
      </c>
      <c r="F401" s="17">
        <v>48951</v>
      </c>
      <c r="G401">
        <v>0</v>
      </c>
      <c r="H401" s="17">
        <v>15089.18</v>
      </c>
      <c r="I401">
        <v>0</v>
      </c>
      <c r="J401" s="17">
        <v>15089.18</v>
      </c>
    </row>
    <row r="402" spans="1:10">
      <c r="A402" t="s">
        <v>1771</v>
      </c>
      <c r="B402" t="s">
        <v>1772</v>
      </c>
      <c r="C402">
        <v>0</v>
      </c>
      <c r="D402">
        <v>0</v>
      </c>
      <c r="E402">
        <v>0</v>
      </c>
      <c r="F402" s="17">
        <v>6428</v>
      </c>
      <c r="G402">
        <v>0</v>
      </c>
      <c r="H402" s="17">
        <v>6428</v>
      </c>
      <c r="I402">
        <v>0</v>
      </c>
      <c r="J402" s="17">
        <v>6428</v>
      </c>
    </row>
    <row r="403" spans="1:10">
      <c r="A403" t="s">
        <v>1773</v>
      </c>
      <c r="B403" t="s">
        <v>1774</v>
      </c>
      <c r="C403">
        <v>0</v>
      </c>
      <c r="D403">
        <v>0</v>
      </c>
      <c r="E403">
        <v>0</v>
      </c>
      <c r="F403" s="17">
        <v>2908.79</v>
      </c>
      <c r="G403">
        <v>0</v>
      </c>
      <c r="H403" s="17">
        <v>2908.79</v>
      </c>
      <c r="I403">
        <v>0</v>
      </c>
      <c r="J403" s="17">
        <v>2908.79</v>
      </c>
    </row>
    <row r="404" spans="1:10">
      <c r="A404" t="s">
        <v>1775</v>
      </c>
      <c r="B404" t="s">
        <v>1776</v>
      </c>
      <c r="C404">
        <v>0</v>
      </c>
      <c r="D404">
        <v>0</v>
      </c>
      <c r="E404">
        <v>0</v>
      </c>
      <c r="F404" s="17">
        <v>4855.8</v>
      </c>
      <c r="G404">
        <v>0</v>
      </c>
      <c r="H404" s="17">
        <v>4855.8</v>
      </c>
      <c r="I404">
        <v>0</v>
      </c>
      <c r="J404" s="17">
        <v>4855.8</v>
      </c>
    </row>
    <row r="405" spans="1:10">
      <c r="A405">
        <v>231</v>
      </c>
      <c r="B405" t="s">
        <v>1777</v>
      </c>
      <c r="C405">
        <v>0</v>
      </c>
      <c r="D405">
        <v>0</v>
      </c>
      <c r="E405" s="17">
        <v>30000</v>
      </c>
      <c r="F405" s="17">
        <v>72000</v>
      </c>
      <c r="G405">
        <v>0</v>
      </c>
      <c r="H405" s="17">
        <v>42000</v>
      </c>
      <c r="I405">
        <v>0</v>
      </c>
      <c r="J405" s="17">
        <v>42000</v>
      </c>
    </row>
    <row r="406" spans="1:10">
      <c r="A406" t="s">
        <v>1778</v>
      </c>
      <c r="B406" t="s">
        <v>1779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</row>
    <row r="407" spans="1:10">
      <c r="A407" t="s">
        <v>1780</v>
      </c>
      <c r="B407" t="s">
        <v>1172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</row>
    <row r="408" spans="1:10">
      <c r="A408" t="s">
        <v>1781</v>
      </c>
      <c r="B408" t="s">
        <v>1782</v>
      </c>
      <c r="C408">
        <v>0</v>
      </c>
      <c r="D408">
        <v>0</v>
      </c>
      <c r="E408" s="17">
        <v>30000</v>
      </c>
      <c r="F408" s="17">
        <v>72000</v>
      </c>
      <c r="G408">
        <v>0</v>
      </c>
      <c r="H408" s="17">
        <v>42000</v>
      </c>
      <c r="I408">
        <v>0</v>
      </c>
      <c r="J408" s="17">
        <v>42000</v>
      </c>
    </row>
    <row r="409" spans="1:10">
      <c r="A409" t="s">
        <v>1783</v>
      </c>
      <c r="B409" t="s">
        <v>1784</v>
      </c>
      <c r="C409">
        <v>0</v>
      </c>
      <c r="D409">
        <v>0</v>
      </c>
      <c r="E409" s="17">
        <v>4037</v>
      </c>
      <c r="F409" s="17">
        <v>8877</v>
      </c>
      <c r="G409">
        <v>0</v>
      </c>
      <c r="H409" s="17">
        <v>4840</v>
      </c>
      <c r="I409">
        <v>0</v>
      </c>
      <c r="J409" s="17">
        <v>4840</v>
      </c>
    </row>
    <row r="410" spans="1:10">
      <c r="A410" t="s">
        <v>1785</v>
      </c>
      <c r="B410" t="s">
        <v>1786</v>
      </c>
      <c r="C410">
        <v>0</v>
      </c>
      <c r="D410">
        <v>0</v>
      </c>
      <c r="E410" s="17">
        <v>4037</v>
      </c>
      <c r="F410" s="17">
        <v>8877</v>
      </c>
      <c r="G410">
        <v>0</v>
      </c>
      <c r="H410" s="17">
        <v>4840</v>
      </c>
      <c r="I410">
        <v>0</v>
      </c>
      <c r="J410" s="17">
        <v>4840</v>
      </c>
    </row>
    <row r="411" spans="1:10">
      <c r="A411" t="s">
        <v>1787</v>
      </c>
      <c r="B411" t="s">
        <v>1788</v>
      </c>
      <c r="C411">
        <v>0</v>
      </c>
      <c r="D411">
        <v>0</v>
      </c>
      <c r="E411" s="17">
        <v>4037</v>
      </c>
      <c r="F411" s="17">
        <v>8877</v>
      </c>
      <c r="G411">
        <v>0</v>
      </c>
      <c r="H411" s="17">
        <v>4840</v>
      </c>
      <c r="I411">
        <v>0</v>
      </c>
      <c r="J411" s="17">
        <v>4840</v>
      </c>
    </row>
    <row r="412" spans="1:10">
      <c r="A412" t="s">
        <v>1789</v>
      </c>
      <c r="B412" t="s">
        <v>464</v>
      </c>
      <c r="C412">
        <v>0</v>
      </c>
      <c r="D412">
        <v>0</v>
      </c>
      <c r="E412" s="17">
        <v>4037</v>
      </c>
      <c r="F412" s="17">
        <v>13725</v>
      </c>
      <c r="G412">
        <v>0</v>
      </c>
      <c r="H412" s="17">
        <v>9688</v>
      </c>
      <c r="I412">
        <v>0</v>
      </c>
      <c r="J412" s="17">
        <v>9688</v>
      </c>
    </row>
    <row r="413" spans="1:10">
      <c r="A413" t="s">
        <v>1790</v>
      </c>
      <c r="B413" t="s">
        <v>1573</v>
      </c>
      <c r="C413">
        <v>0</v>
      </c>
      <c r="D413">
        <v>0</v>
      </c>
      <c r="E413" s="17">
        <v>4037</v>
      </c>
      <c r="F413" s="17">
        <v>8877</v>
      </c>
      <c r="G413">
        <v>0</v>
      </c>
      <c r="H413" s="17">
        <v>4840</v>
      </c>
      <c r="I413">
        <v>0</v>
      </c>
      <c r="J413" s="17">
        <v>4840</v>
      </c>
    </row>
    <row r="414" spans="1:10">
      <c r="A414" t="s">
        <v>1791</v>
      </c>
      <c r="B414" t="s">
        <v>1792</v>
      </c>
      <c r="C414">
        <v>0</v>
      </c>
      <c r="D414">
        <v>0</v>
      </c>
      <c r="E414" s="17">
        <v>4037</v>
      </c>
      <c r="F414" s="17">
        <v>8877</v>
      </c>
      <c r="G414">
        <v>0</v>
      </c>
      <c r="H414" s="17">
        <v>4840</v>
      </c>
      <c r="I414">
        <v>0</v>
      </c>
      <c r="J414" s="17">
        <v>4840</v>
      </c>
    </row>
    <row r="415" spans="1:10">
      <c r="A415" t="s">
        <v>1793</v>
      </c>
      <c r="B415" t="s">
        <v>935</v>
      </c>
      <c r="C415">
        <v>0</v>
      </c>
      <c r="D415">
        <v>0</v>
      </c>
      <c r="E415" s="17">
        <v>3078</v>
      </c>
      <c r="F415" s="17">
        <v>7410</v>
      </c>
      <c r="G415">
        <v>0</v>
      </c>
      <c r="H415" s="17">
        <v>4332</v>
      </c>
      <c r="I415">
        <v>0</v>
      </c>
      <c r="J415" s="17">
        <v>4332</v>
      </c>
    </row>
    <row r="416" spans="1:10">
      <c r="A416" t="s">
        <v>1794</v>
      </c>
      <c r="B416" t="s">
        <v>1795</v>
      </c>
      <c r="C416">
        <v>0</v>
      </c>
      <c r="D416">
        <v>0</v>
      </c>
      <c r="E416" s="17">
        <v>2700</v>
      </c>
      <c r="F416" s="17">
        <v>6480</v>
      </c>
      <c r="G416">
        <v>0</v>
      </c>
      <c r="H416" s="17">
        <v>3780</v>
      </c>
      <c r="I416">
        <v>0</v>
      </c>
      <c r="J416" s="17">
        <v>3780</v>
      </c>
    </row>
    <row r="417" spans="1:10">
      <c r="A417">
        <v>234</v>
      </c>
      <c r="B417" t="s">
        <v>569</v>
      </c>
      <c r="C417">
        <v>0</v>
      </c>
      <c r="D417">
        <v>0</v>
      </c>
      <c r="E417" s="17">
        <v>77917.39</v>
      </c>
      <c r="F417" s="17">
        <v>73324.81</v>
      </c>
      <c r="G417" s="17">
        <v>12155.8</v>
      </c>
      <c r="H417" s="17">
        <v>7563.22</v>
      </c>
      <c r="I417" s="17">
        <v>4592.58</v>
      </c>
      <c r="J417">
        <v>0</v>
      </c>
    </row>
    <row r="418" spans="1:10">
      <c r="A418" t="s">
        <v>1796</v>
      </c>
      <c r="B418" t="s">
        <v>1797</v>
      </c>
      <c r="C418">
        <v>0</v>
      </c>
      <c r="D418">
        <v>0</v>
      </c>
      <c r="E418" s="17">
        <v>10000</v>
      </c>
      <c r="F418">
        <v>0</v>
      </c>
      <c r="G418" s="17">
        <v>10000</v>
      </c>
      <c r="H418">
        <v>0</v>
      </c>
      <c r="I418" s="17">
        <v>10000</v>
      </c>
      <c r="J418">
        <v>0</v>
      </c>
    </row>
    <row r="419" spans="1:10">
      <c r="A419" t="s">
        <v>1798</v>
      </c>
      <c r="B419" t="s">
        <v>661</v>
      </c>
      <c r="C419">
        <v>0</v>
      </c>
      <c r="D419">
        <v>0</v>
      </c>
      <c r="E419" s="17">
        <v>1000</v>
      </c>
      <c r="F419">
        <v>0</v>
      </c>
      <c r="G419" s="17">
        <v>1000</v>
      </c>
      <c r="H419">
        <v>0</v>
      </c>
      <c r="I419" s="17">
        <v>1000</v>
      </c>
      <c r="J419">
        <v>0</v>
      </c>
    </row>
    <row r="420" spans="1:10">
      <c r="A420" t="s">
        <v>1799</v>
      </c>
      <c r="B420" t="s">
        <v>1744</v>
      </c>
      <c r="C420">
        <v>0</v>
      </c>
      <c r="D420">
        <v>0</v>
      </c>
      <c r="E420" s="17">
        <v>2000</v>
      </c>
      <c r="F420">
        <v>0</v>
      </c>
      <c r="G420" s="17">
        <v>2000</v>
      </c>
      <c r="H420">
        <v>0</v>
      </c>
      <c r="I420" s="17">
        <v>2000</v>
      </c>
      <c r="J420">
        <v>0</v>
      </c>
    </row>
    <row r="421" spans="1:10">
      <c r="A421" t="s">
        <v>1800</v>
      </c>
      <c r="B421" t="s">
        <v>663</v>
      </c>
      <c r="C421">
        <v>0</v>
      </c>
      <c r="D421">
        <v>0</v>
      </c>
      <c r="E421" s="17">
        <v>1000</v>
      </c>
      <c r="F421">
        <v>0</v>
      </c>
      <c r="G421" s="17">
        <v>1000</v>
      </c>
      <c r="H421">
        <v>0</v>
      </c>
      <c r="I421" s="17">
        <v>1000</v>
      </c>
      <c r="J421">
        <v>0</v>
      </c>
    </row>
    <row r="422" spans="1:10">
      <c r="A422" t="s">
        <v>1801</v>
      </c>
      <c r="B422" t="s">
        <v>1747</v>
      </c>
      <c r="C422">
        <v>0</v>
      </c>
      <c r="D422">
        <v>0</v>
      </c>
      <c r="E422" s="17">
        <v>1000</v>
      </c>
      <c r="F422">
        <v>0</v>
      </c>
      <c r="G422" s="17">
        <v>1000</v>
      </c>
      <c r="H422">
        <v>0</v>
      </c>
      <c r="I422" s="17">
        <v>1000</v>
      </c>
      <c r="J422">
        <v>0</v>
      </c>
    </row>
    <row r="423" spans="1:10">
      <c r="A423" t="s">
        <v>1802</v>
      </c>
      <c r="B423" t="s">
        <v>659</v>
      </c>
      <c r="C423">
        <v>0</v>
      </c>
      <c r="D423">
        <v>0</v>
      </c>
      <c r="E423" s="17">
        <v>2500</v>
      </c>
      <c r="F423">
        <v>0</v>
      </c>
      <c r="G423" s="17">
        <v>2500</v>
      </c>
      <c r="H423">
        <v>0</v>
      </c>
      <c r="I423" s="17">
        <v>2500</v>
      </c>
      <c r="J423">
        <v>0</v>
      </c>
    </row>
    <row r="424" spans="1:10">
      <c r="A424" t="s">
        <v>1803</v>
      </c>
      <c r="B424" t="s">
        <v>1804</v>
      </c>
      <c r="C424">
        <v>0</v>
      </c>
      <c r="D424">
        <v>0</v>
      </c>
      <c r="E424" s="17">
        <v>2500</v>
      </c>
      <c r="F424">
        <v>0</v>
      </c>
      <c r="G424" s="17">
        <v>2500</v>
      </c>
      <c r="H424">
        <v>0</v>
      </c>
      <c r="I424" s="17">
        <v>2500</v>
      </c>
      <c r="J424">
        <v>0</v>
      </c>
    </row>
    <row r="425" spans="1:10">
      <c r="A425" t="s">
        <v>1805</v>
      </c>
      <c r="B425" t="s">
        <v>1806</v>
      </c>
      <c r="C425">
        <v>0</v>
      </c>
      <c r="D425">
        <v>0</v>
      </c>
      <c r="E425" s="17">
        <v>67917.39</v>
      </c>
      <c r="F425" s="17">
        <v>73324.81</v>
      </c>
      <c r="G425" s="17">
        <v>2155.8000000000002</v>
      </c>
      <c r="H425" s="17">
        <v>7563.22</v>
      </c>
      <c r="I425">
        <v>0</v>
      </c>
      <c r="J425" s="17">
        <v>5407.42</v>
      </c>
    </row>
    <row r="426" spans="1:10">
      <c r="A426" t="s">
        <v>1807</v>
      </c>
      <c r="B426" t="s">
        <v>661</v>
      </c>
      <c r="C426">
        <v>0</v>
      </c>
      <c r="D426">
        <v>0</v>
      </c>
      <c r="E426" s="17">
        <v>2596.91</v>
      </c>
      <c r="F426">
        <v>744.93</v>
      </c>
      <c r="G426" s="17">
        <v>1851.98</v>
      </c>
      <c r="H426">
        <v>0</v>
      </c>
      <c r="I426" s="17">
        <v>1851.98</v>
      </c>
      <c r="J426">
        <v>0</v>
      </c>
    </row>
    <row r="427" spans="1:10">
      <c r="A427" t="s">
        <v>1808</v>
      </c>
      <c r="B427" t="s">
        <v>1744</v>
      </c>
      <c r="C427">
        <v>0</v>
      </c>
      <c r="D427">
        <v>0</v>
      </c>
      <c r="E427" s="17">
        <v>30461.54</v>
      </c>
      <c r="F427" s="17">
        <v>31848.75</v>
      </c>
      <c r="G427">
        <v>0</v>
      </c>
      <c r="H427" s="17">
        <v>1387.21</v>
      </c>
      <c r="I427">
        <v>0</v>
      </c>
      <c r="J427" s="17">
        <v>1387.21</v>
      </c>
    </row>
    <row r="428" spans="1:10">
      <c r="A428" t="s">
        <v>1809</v>
      </c>
      <c r="B428" t="s">
        <v>663</v>
      </c>
      <c r="C428">
        <v>0</v>
      </c>
      <c r="D428">
        <v>0</v>
      </c>
      <c r="E428" s="17">
        <v>2660.38</v>
      </c>
      <c r="F428" s="17">
        <v>7060.14</v>
      </c>
      <c r="G428">
        <v>0</v>
      </c>
      <c r="H428" s="17">
        <v>4399.76</v>
      </c>
      <c r="I428">
        <v>0</v>
      </c>
      <c r="J428" s="17">
        <v>4399.76</v>
      </c>
    </row>
    <row r="429" spans="1:10">
      <c r="A429" t="s">
        <v>1810</v>
      </c>
      <c r="B429" t="s">
        <v>1747</v>
      </c>
      <c r="C429">
        <v>0</v>
      </c>
      <c r="D429">
        <v>0</v>
      </c>
      <c r="E429" s="17">
        <v>1453.58</v>
      </c>
      <c r="F429" s="17">
        <v>2269.85</v>
      </c>
      <c r="G429">
        <v>0</v>
      </c>
      <c r="H429">
        <v>816.27</v>
      </c>
      <c r="I429">
        <v>0</v>
      </c>
      <c r="J429">
        <v>816.27</v>
      </c>
    </row>
    <row r="430" spans="1:10">
      <c r="A430" t="s">
        <v>1811</v>
      </c>
      <c r="B430" t="s">
        <v>659</v>
      </c>
      <c r="C430">
        <v>0</v>
      </c>
      <c r="D430">
        <v>0</v>
      </c>
      <c r="E430" s="17">
        <v>6351.78</v>
      </c>
      <c r="F430" s="17">
        <v>6047.96</v>
      </c>
      <c r="G430">
        <v>303.82</v>
      </c>
      <c r="H430">
        <v>0</v>
      </c>
      <c r="I430">
        <v>303.82</v>
      </c>
      <c r="J430">
        <v>0</v>
      </c>
    </row>
    <row r="431" spans="1:10">
      <c r="A431" t="s">
        <v>1812</v>
      </c>
      <c r="B431" t="s">
        <v>1813</v>
      </c>
      <c r="C431">
        <v>0</v>
      </c>
      <c r="D431">
        <v>0</v>
      </c>
      <c r="E431" s="17">
        <v>4496.58</v>
      </c>
      <c r="F431" s="17">
        <v>4595.72</v>
      </c>
      <c r="G431">
        <v>0</v>
      </c>
      <c r="H431">
        <v>99.14</v>
      </c>
      <c r="I431">
        <v>0</v>
      </c>
      <c r="J431">
        <v>99.14</v>
      </c>
    </row>
    <row r="432" spans="1:10">
      <c r="A432" t="s">
        <v>1814</v>
      </c>
      <c r="B432" t="s">
        <v>1804</v>
      </c>
      <c r="C432">
        <v>0</v>
      </c>
      <c r="D432">
        <v>0</v>
      </c>
      <c r="E432" s="17">
        <v>19896.62</v>
      </c>
      <c r="F432" s="17">
        <v>20757.46</v>
      </c>
      <c r="G432">
        <v>0</v>
      </c>
      <c r="H432">
        <v>860.84</v>
      </c>
      <c r="I432">
        <v>0</v>
      </c>
      <c r="J432">
        <v>860.84</v>
      </c>
    </row>
    <row r="433" spans="1:10">
      <c r="A433">
        <v>235</v>
      </c>
      <c r="B433" t="s">
        <v>1815</v>
      </c>
      <c r="C433">
        <v>0</v>
      </c>
      <c r="D433">
        <v>0</v>
      </c>
      <c r="E433" s="17">
        <v>30440.62</v>
      </c>
      <c r="F433" s="17">
        <v>34391.58</v>
      </c>
      <c r="G433">
        <v>0</v>
      </c>
      <c r="H433" s="17">
        <v>3950.96</v>
      </c>
      <c r="I433">
        <v>0</v>
      </c>
      <c r="J433" s="17">
        <v>3950.96</v>
      </c>
    </row>
    <row r="434" spans="1:10">
      <c r="A434" t="s">
        <v>1816</v>
      </c>
      <c r="B434" t="s">
        <v>1806</v>
      </c>
      <c r="C434">
        <v>0</v>
      </c>
      <c r="D434">
        <v>0</v>
      </c>
      <c r="E434" s="17">
        <v>30440.62</v>
      </c>
      <c r="F434" s="17">
        <v>34391.58</v>
      </c>
      <c r="G434">
        <v>0</v>
      </c>
      <c r="H434" s="17">
        <v>3950.96</v>
      </c>
      <c r="I434">
        <v>0</v>
      </c>
      <c r="J434" s="17">
        <v>3950.96</v>
      </c>
    </row>
    <row r="435" spans="1:10">
      <c r="A435" t="s">
        <v>1817</v>
      </c>
      <c r="B435" t="s">
        <v>1569</v>
      </c>
      <c r="C435">
        <v>0</v>
      </c>
      <c r="D435">
        <v>0</v>
      </c>
      <c r="E435" s="17">
        <v>21461.040000000001</v>
      </c>
      <c r="F435" s="17">
        <v>25065</v>
      </c>
      <c r="G435">
        <v>0</v>
      </c>
      <c r="H435" s="17">
        <v>3603.96</v>
      </c>
      <c r="I435">
        <v>0</v>
      </c>
      <c r="J435" s="17">
        <v>3603.96</v>
      </c>
    </row>
    <row r="436" spans="1:10">
      <c r="A436" t="s">
        <v>1818</v>
      </c>
      <c r="B436" t="s">
        <v>1750</v>
      </c>
      <c r="C436">
        <v>0</v>
      </c>
      <c r="D436">
        <v>0</v>
      </c>
      <c r="E436" s="17">
        <v>8979.58</v>
      </c>
      <c r="F436" s="17">
        <v>9326.58</v>
      </c>
      <c r="G436">
        <v>0</v>
      </c>
      <c r="H436">
        <v>347</v>
      </c>
      <c r="I436">
        <v>0</v>
      </c>
      <c r="J436">
        <v>347</v>
      </c>
    </row>
    <row r="437" spans="1:10">
      <c r="A437">
        <v>239</v>
      </c>
      <c r="B437" t="s">
        <v>570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</row>
    <row r="438" spans="1:10">
      <c r="A438" t="s">
        <v>1570</v>
      </c>
      <c r="B438" t="s">
        <v>570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</row>
    <row r="439" spans="1:10">
      <c r="A439">
        <v>241</v>
      </c>
      <c r="B439" t="s">
        <v>571</v>
      </c>
      <c r="C439">
        <v>0</v>
      </c>
      <c r="D439">
        <v>0</v>
      </c>
      <c r="E439">
        <v>115.4</v>
      </c>
      <c r="F439">
        <v>115.4</v>
      </c>
      <c r="G439">
        <v>0</v>
      </c>
      <c r="H439">
        <v>0</v>
      </c>
      <c r="I439">
        <v>0</v>
      </c>
      <c r="J439">
        <v>0</v>
      </c>
    </row>
    <row r="440" spans="1:10">
      <c r="A440" t="s">
        <v>1571</v>
      </c>
      <c r="B440" t="s">
        <v>571</v>
      </c>
      <c r="C440">
        <v>0</v>
      </c>
      <c r="D440">
        <v>0</v>
      </c>
      <c r="E440">
        <v>115.4</v>
      </c>
      <c r="F440">
        <v>115.4</v>
      </c>
      <c r="G440">
        <v>0</v>
      </c>
      <c r="H440">
        <v>0</v>
      </c>
      <c r="I440">
        <v>0</v>
      </c>
      <c r="J440">
        <v>0</v>
      </c>
    </row>
    <row r="441" spans="1:10">
      <c r="A441">
        <v>244</v>
      </c>
      <c r="B441" t="s">
        <v>572</v>
      </c>
      <c r="C441">
        <v>0</v>
      </c>
      <c r="D441">
        <v>0</v>
      </c>
      <c r="E441" s="17">
        <v>22616</v>
      </c>
      <c r="F441" s="17">
        <v>22616</v>
      </c>
      <c r="G441">
        <v>0</v>
      </c>
      <c r="H441">
        <v>0</v>
      </c>
      <c r="I441">
        <v>0</v>
      </c>
      <c r="J441">
        <v>0</v>
      </c>
    </row>
    <row r="442" spans="1:10">
      <c r="A442" t="s">
        <v>573</v>
      </c>
      <c r="B442" t="s">
        <v>574</v>
      </c>
      <c r="C442">
        <v>0</v>
      </c>
      <c r="D442">
        <v>0</v>
      </c>
      <c r="E442" s="17">
        <v>22616</v>
      </c>
      <c r="F442" s="17">
        <v>22616</v>
      </c>
      <c r="G442">
        <v>0</v>
      </c>
      <c r="H442">
        <v>0</v>
      </c>
      <c r="I442">
        <v>0</v>
      </c>
      <c r="J442">
        <v>0</v>
      </c>
    </row>
    <row r="443" spans="1:10">
      <c r="A443" t="s">
        <v>575</v>
      </c>
      <c r="B443" t="s">
        <v>576</v>
      </c>
      <c r="C443">
        <v>0</v>
      </c>
      <c r="D443">
        <v>0</v>
      </c>
      <c r="E443" s="17">
        <v>7616</v>
      </c>
      <c r="F443" s="17">
        <v>7616</v>
      </c>
      <c r="G443">
        <v>0</v>
      </c>
      <c r="H443">
        <v>0</v>
      </c>
      <c r="I443">
        <v>0</v>
      </c>
      <c r="J443">
        <v>0</v>
      </c>
    </row>
    <row r="444" spans="1:10">
      <c r="A444" t="s">
        <v>1819</v>
      </c>
      <c r="B444" t="s">
        <v>1820</v>
      </c>
      <c r="C444">
        <v>0</v>
      </c>
      <c r="D444">
        <v>0</v>
      </c>
      <c r="E444" s="17">
        <v>5723</v>
      </c>
      <c r="F444" s="17">
        <v>5723</v>
      </c>
      <c r="G444">
        <v>0</v>
      </c>
      <c r="H444">
        <v>0</v>
      </c>
      <c r="I444">
        <v>0</v>
      </c>
      <c r="J444">
        <v>0</v>
      </c>
    </row>
    <row r="445" spans="1:10">
      <c r="A445" t="s">
        <v>1821</v>
      </c>
      <c r="B445" t="s">
        <v>1572</v>
      </c>
      <c r="C445">
        <v>0</v>
      </c>
      <c r="D445">
        <v>0</v>
      </c>
      <c r="E445" s="17">
        <v>1893</v>
      </c>
      <c r="F445" s="17">
        <v>1893</v>
      </c>
      <c r="G445">
        <v>0</v>
      </c>
      <c r="H445">
        <v>0</v>
      </c>
      <c r="I445">
        <v>0</v>
      </c>
      <c r="J445">
        <v>0</v>
      </c>
    </row>
    <row r="446" spans="1:10">
      <c r="A446" t="s">
        <v>1822</v>
      </c>
      <c r="B446" t="s">
        <v>1823</v>
      </c>
      <c r="C446">
        <v>0</v>
      </c>
      <c r="D446">
        <v>0</v>
      </c>
      <c r="E446" s="17">
        <v>15000</v>
      </c>
      <c r="F446" s="17">
        <v>15000</v>
      </c>
      <c r="G446">
        <v>0</v>
      </c>
      <c r="H446">
        <v>0</v>
      </c>
      <c r="I446">
        <v>0</v>
      </c>
      <c r="J446">
        <v>0</v>
      </c>
    </row>
    <row r="447" spans="1:10">
      <c r="A447" t="s">
        <v>1824</v>
      </c>
      <c r="B447" t="s">
        <v>1825</v>
      </c>
      <c r="C447">
        <v>0</v>
      </c>
      <c r="D447">
        <v>0</v>
      </c>
      <c r="E447" s="17">
        <v>15000</v>
      </c>
      <c r="F447" s="17">
        <v>15000</v>
      </c>
      <c r="G447">
        <v>0</v>
      </c>
      <c r="H447">
        <v>0</v>
      </c>
      <c r="I447">
        <v>0</v>
      </c>
      <c r="J447">
        <v>0</v>
      </c>
    </row>
    <row r="448" spans="1:10">
      <c r="A448" t="s">
        <v>1826</v>
      </c>
      <c r="B448" t="s">
        <v>1827</v>
      </c>
      <c r="C448">
        <v>0</v>
      </c>
      <c r="D448">
        <v>0</v>
      </c>
      <c r="E448" s="17">
        <v>15000</v>
      </c>
      <c r="F448" s="17">
        <v>15000</v>
      </c>
      <c r="G448">
        <v>0</v>
      </c>
      <c r="H448">
        <v>0</v>
      </c>
      <c r="I448">
        <v>0</v>
      </c>
      <c r="J448">
        <v>0</v>
      </c>
    </row>
    <row r="449" spans="1:10">
      <c r="A449">
        <v>249</v>
      </c>
      <c r="B449" t="s">
        <v>558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</row>
    <row r="450" spans="1:10">
      <c r="A450">
        <v>251</v>
      </c>
      <c r="B450" t="s">
        <v>577</v>
      </c>
      <c r="C450">
        <v>0</v>
      </c>
      <c r="D450">
        <v>0</v>
      </c>
      <c r="E450" s="17">
        <v>50000</v>
      </c>
      <c r="F450" s="17">
        <v>51814.8</v>
      </c>
      <c r="G450">
        <v>0</v>
      </c>
      <c r="H450" s="17">
        <v>1814.8</v>
      </c>
      <c r="I450">
        <v>0</v>
      </c>
      <c r="J450" s="17">
        <v>1814.8</v>
      </c>
    </row>
    <row r="451" spans="1:10">
      <c r="A451" t="s">
        <v>578</v>
      </c>
      <c r="B451" t="s">
        <v>579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</row>
    <row r="452" spans="1:10">
      <c r="A452" t="s">
        <v>559</v>
      </c>
      <c r="B452" t="s">
        <v>1840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</row>
    <row r="453" spans="1:10">
      <c r="A453" t="s">
        <v>1828</v>
      </c>
      <c r="B453" t="s">
        <v>136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</row>
    <row r="454" spans="1:10">
      <c r="A454" t="s">
        <v>1829</v>
      </c>
      <c r="B454" t="s">
        <v>1830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</row>
    <row r="455" spans="1:10">
      <c r="A455" t="s">
        <v>1831</v>
      </c>
      <c r="B455" t="s">
        <v>1832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</row>
    <row r="456" spans="1:10">
      <c r="A456" t="s">
        <v>1841</v>
      </c>
      <c r="B456" t="s">
        <v>1833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</row>
    <row r="457" spans="1:10">
      <c r="A457" t="s">
        <v>1834</v>
      </c>
      <c r="B457" t="s">
        <v>136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</row>
    <row r="458" spans="1:10">
      <c r="A458" t="s">
        <v>1835</v>
      </c>
      <c r="B458" t="s">
        <v>1830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</row>
    <row r="459" spans="1:10">
      <c r="A459" t="s">
        <v>1836</v>
      </c>
      <c r="B459" t="s">
        <v>1832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</row>
    <row r="460" spans="1:10">
      <c r="A460" t="s">
        <v>580</v>
      </c>
      <c r="B460" t="s">
        <v>581</v>
      </c>
      <c r="C460">
        <v>0</v>
      </c>
      <c r="D460">
        <v>0</v>
      </c>
      <c r="E460" s="17">
        <v>50000</v>
      </c>
      <c r="F460" s="17">
        <v>51814.8</v>
      </c>
      <c r="G460">
        <v>0</v>
      </c>
      <c r="H460" s="17">
        <v>1814.8</v>
      </c>
      <c r="I460">
        <v>0</v>
      </c>
      <c r="J460" s="17">
        <v>1814.8</v>
      </c>
    </row>
    <row r="461" spans="1:10">
      <c r="A461" t="s">
        <v>582</v>
      </c>
      <c r="B461" t="s">
        <v>583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</row>
    <row r="462" spans="1:10">
      <c r="A462" t="s">
        <v>1837</v>
      </c>
      <c r="B462" t="s">
        <v>136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</row>
    <row r="463" spans="1:10">
      <c r="A463" t="s">
        <v>1838</v>
      </c>
      <c r="B463" t="s">
        <v>1830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</row>
    <row r="464" spans="1:10">
      <c r="A464" t="s">
        <v>1839</v>
      </c>
      <c r="B464" t="s">
        <v>1832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</row>
    <row r="465" spans="1:10">
      <c r="A465" t="s">
        <v>1842</v>
      </c>
      <c r="B465" t="s">
        <v>105</v>
      </c>
      <c r="C465">
        <v>0</v>
      </c>
      <c r="D465">
        <v>0</v>
      </c>
      <c r="E465" s="17">
        <v>50000</v>
      </c>
      <c r="F465" s="17">
        <v>51814.8</v>
      </c>
      <c r="G465">
        <v>0</v>
      </c>
      <c r="H465" s="17">
        <v>1814.8</v>
      </c>
      <c r="I465">
        <v>0</v>
      </c>
      <c r="J465" s="17">
        <v>1814.8</v>
      </c>
    </row>
    <row r="466" spans="1:10">
      <c r="A466" t="s">
        <v>106</v>
      </c>
      <c r="B466" t="s">
        <v>136</v>
      </c>
      <c r="C466">
        <v>0</v>
      </c>
      <c r="D466">
        <v>0</v>
      </c>
      <c r="E466" s="17">
        <v>50000</v>
      </c>
      <c r="F466" s="17">
        <v>51814.8</v>
      </c>
      <c r="G466">
        <v>0</v>
      </c>
      <c r="H466" s="17">
        <v>1814.8</v>
      </c>
      <c r="I466">
        <v>0</v>
      </c>
      <c r="J466" s="17">
        <v>1814.8</v>
      </c>
    </row>
    <row r="467" spans="1:10">
      <c r="A467" t="s">
        <v>107</v>
      </c>
      <c r="B467" t="s">
        <v>1830</v>
      </c>
      <c r="C467">
        <v>0</v>
      </c>
      <c r="D467">
        <v>0</v>
      </c>
      <c r="E467" s="17">
        <v>50000</v>
      </c>
      <c r="F467" s="17">
        <v>50000</v>
      </c>
      <c r="G467">
        <v>0</v>
      </c>
      <c r="H467">
        <v>0</v>
      </c>
      <c r="I467">
        <v>0</v>
      </c>
      <c r="J467">
        <v>0</v>
      </c>
    </row>
    <row r="468" spans="1:10">
      <c r="A468" t="s">
        <v>108</v>
      </c>
      <c r="B468" t="s">
        <v>1832</v>
      </c>
      <c r="C468">
        <v>0</v>
      </c>
      <c r="D468">
        <v>0</v>
      </c>
      <c r="E468">
        <v>0</v>
      </c>
      <c r="F468" s="17">
        <v>1814.8</v>
      </c>
      <c r="G468">
        <v>0</v>
      </c>
      <c r="H468" s="17">
        <v>1814.8</v>
      </c>
      <c r="I468">
        <v>0</v>
      </c>
      <c r="J468" s="17">
        <v>1814.8</v>
      </c>
    </row>
    <row r="469" spans="1:10">
      <c r="A469">
        <v>252</v>
      </c>
      <c r="B469" t="s">
        <v>584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</row>
    <row r="470" spans="1:10">
      <c r="A470" t="s">
        <v>585</v>
      </c>
      <c r="B470" t="s">
        <v>586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</row>
    <row r="471" spans="1:10">
      <c r="A471" t="s">
        <v>587</v>
      </c>
      <c r="B471" t="s">
        <v>588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</row>
    <row r="472" spans="1:10">
      <c r="A472">
        <v>253</v>
      </c>
      <c r="B472" t="s">
        <v>589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</row>
    <row r="473" spans="1:10">
      <c r="A473" t="s">
        <v>1843</v>
      </c>
      <c r="B473" t="s">
        <v>1844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</row>
    <row r="474" spans="1:10">
      <c r="A474" t="s">
        <v>1845</v>
      </c>
      <c r="B474" t="s">
        <v>1846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</row>
    <row r="475" spans="1:10">
      <c r="A475">
        <v>254</v>
      </c>
      <c r="B475" t="s">
        <v>590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</row>
    <row r="476" spans="1:10">
      <c r="A476" t="s">
        <v>591</v>
      </c>
      <c r="B476" t="s">
        <v>592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</row>
    <row r="477" spans="1:10">
      <c r="A477" t="s">
        <v>1847</v>
      </c>
      <c r="B477" t="s">
        <v>1848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</row>
    <row r="478" spans="1:10">
      <c r="A478" t="s">
        <v>1849</v>
      </c>
      <c r="B478" t="s">
        <v>1850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</row>
    <row r="479" spans="1:10">
      <c r="A479" t="s">
        <v>593</v>
      </c>
      <c r="B479" t="s">
        <v>594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</row>
    <row r="480" spans="1:10">
      <c r="A480" t="s">
        <v>1851</v>
      </c>
      <c r="B480" t="s">
        <v>1852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</row>
    <row r="481" spans="1:10">
      <c r="A481" t="s">
        <v>1853</v>
      </c>
      <c r="B481" t="s">
        <v>1854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</row>
    <row r="482" spans="1:10">
      <c r="A482">
        <v>255</v>
      </c>
      <c r="B482" t="s">
        <v>595</v>
      </c>
      <c r="C482">
        <v>0</v>
      </c>
      <c r="D482">
        <v>0</v>
      </c>
      <c r="E482" s="17">
        <v>72049.42</v>
      </c>
      <c r="F482" s="17">
        <v>72049.42</v>
      </c>
      <c r="G482">
        <v>0</v>
      </c>
      <c r="H482">
        <v>0</v>
      </c>
      <c r="I482">
        <v>0</v>
      </c>
      <c r="J482">
        <v>0</v>
      </c>
    </row>
    <row r="483" spans="1:10">
      <c r="A483" t="s">
        <v>596</v>
      </c>
      <c r="B483" t="s">
        <v>597</v>
      </c>
      <c r="C483">
        <v>0</v>
      </c>
      <c r="D483">
        <v>0</v>
      </c>
      <c r="E483" s="17">
        <v>72049.42</v>
      </c>
      <c r="F483" s="17">
        <v>72049.42</v>
      </c>
      <c r="G483">
        <v>0</v>
      </c>
      <c r="H483">
        <v>0</v>
      </c>
      <c r="I483">
        <v>0</v>
      </c>
      <c r="J483">
        <v>0</v>
      </c>
    </row>
    <row r="484" spans="1:10">
      <c r="A484" t="s">
        <v>598</v>
      </c>
      <c r="B484" t="s">
        <v>109</v>
      </c>
      <c r="C484">
        <v>0</v>
      </c>
      <c r="D484">
        <v>0</v>
      </c>
      <c r="E484" s="17">
        <v>57409.42</v>
      </c>
      <c r="F484" s="17">
        <v>57409.42</v>
      </c>
      <c r="G484">
        <v>0</v>
      </c>
      <c r="H484">
        <v>0</v>
      </c>
      <c r="I484">
        <v>0</v>
      </c>
      <c r="J484">
        <v>0</v>
      </c>
    </row>
    <row r="485" spans="1:10">
      <c r="A485" t="s">
        <v>1048</v>
      </c>
      <c r="B485" t="s">
        <v>1049</v>
      </c>
      <c r="C485">
        <v>0</v>
      </c>
      <c r="D485">
        <v>0</v>
      </c>
      <c r="E485" s="17">
        <v>41708.019999999997</v>
      </c>
      <c r="F485" s="17">
        <v>41708.019999999997</v>
      </c>
      <c r="G485">
        <v>0</v>
      </c>
      <c r="H485">
        <v>0</v>
      </c>
      <c r="I485">
        <v>0</v>
      </c>
      <c r="J485">
        <v>0</v>
      </c>
    </row>
    <row r="486" spans="1:10">
      <c r="A486" t="s">
        <v>1050</v>
      </c>
      <c r="B486" t="s">
        <v>1051</v>
      </c>
      <c r="C486">
        <v>0</v>
      </c>
      <c r="D486">
        <v>0</v>
      </c>
      <c r="E486" s="17">
        <v>15701.4</v>
      </c>
      <c r="F486" s="17">
        <v>15701.4</v>
      </c>
      <c r="G486">
        <v>0</v>
      </c>
      <c r="H486">
        <v>0</v>
      </c>
      <c r="I486">
        <v>0</v>
      </c>
      <c r="J486">
        <v>0</v>
      </c>
    </row>
    <row r="487" spans="1:10">
      <c r="A487" t="s">
        <v>1052</v>
      </c>
      <c r="B487" t="s">
        <v>1053</v>
      </c>
      <c r="C487">
        <v>0</v>
      </c>
      <c r="D487">
        <v>0</v>
      </c>
      <c r="E487" s="17">
        <v>14640</v>
      </c>
      <c r="F487" s="17">
        <v>14640</v>
      </c>
      <c r="G487">
        <v>0</v>
      </c>
      <c r="H487">
        <v>0</v>
      </c>
      <c r="I487">
        <v>0</v>
      </c>
      <c r="J487">
        <v>0</v>
      </c>
    </row>
    <row r="488" spans="1:10">
      <c r="A488" t="s">
        <v>1054</v>
      </c>
      <c r="B488" t="s">
        <v>1651</v>
      </c>
      <c r="C488">
        <v>0</v>
      </c>
      <c r="D488">
        <v>0</v>
      </c>
      <c r="E488" s="17">
        <v>14640</v>
      </c>
      <c r="F488" s="17">
        <v>14640</v>
      </c>
      <c r="G488">
        <v>0</v>
      </c>
      <c r="H488">
        <v>0</v>
      </c>
      <c r="I488">
        <v>0</v>
      </c>
      <c r="J488">
        <v>0</v>
      </c>
    </row>
    <row r="489" spans="1:10">
      <c r="A489" t="s">
        <v>1055</v>
      </c>
      <c r="B489" t="s">
        <v>1056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</row>
    <row r="490" spans="1:10">
      <c r="A490" t="s">
        <v>1057</v>
      </c>
      <c r="B490" t="s">
        <v>1058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</row>
    <row r="491" spans="1:10">
      <c r="A491">
        <v>257</v>
      </c>
      <c r="B491" t="s">
        <v>599</v>
      </c>
      <c r="C491">
        <v>0</v>
      </c>
      <c r="D491">
        <v>0</v>
      </c>
      <c r="E491" s="17">
        <v>36271.129999999997</v>
      </c>
      <c r="F491" s="17">
        <v>55543.22</v>
      </c>
      <c r="G491">
        <v>0</v>
      </c>
      <c r="H491" s="17">
        <v>19272.09</v>
      </c>
      <c r="I491">
        <v>0</v>
      </c>
      <c r="J491" s="17">
        <v>19272.09</v>
      </c>
    </row>
    <row r="492" spans="1:10">
      <c r="A492" t="s">
        <v>600</v>
      </c>
      <c r="B492" t="s">
        <v>601</v>
      </c>
      <c r="C492">
        <v>0</v>
      </c>
      <c r="D492">
        <v>0</v>
      </c>
      <c r="E492" s="17">
        <v>6401.28</v>
      </c>
      <c r="F492" s="17">
        <v>19272.080000000002</v>
      </c>
      <c r="G492">
        <v>0</v>
      </c>
      <c r="H492" s="17">
        <v>12870.8</v>
      </c>
      <c r="I492">
        <v>0</v>
      </c>
      <c r="J492" s="17">
        <v>12870.8</v>
      </c>
    </row>
    <row r="493" spans="1:10">
      <c r="A493" t="s">
        <v>1855</v>
      </c>
      <c r="B493" t="s">
        <v>1059</v>
      </c>
      <c r="C493">
        <v>0</v>
      </c>
      <c r="D493">
        <v>0</v>
      </c>
      <c r="E493" s="17">
        <v>6401.28</v>
      </c>
      <c r="F493" s="17">
        <v>19272.080000000002</v>
      </c>
      <c r="G493">
        <v>0</v>
      </c>
      <c r="H493" s="17">
        <v>12870.8</v>
      </c>
      <c r="I493">
        <v>0</v>
      </c>
      <c r="J493" s="17">
        <v>12870.8</v>
      </c>
    </row>
    <row r="494" spans="1:10">
      <c r="A494" t="s">
        <v>1060</v>
      </c>
      <c r="B494" t="s">
        <v>1061</v>
      </c>
      <c r="C494">
        <v>0</v>
      </c>
      <c r="D494">
        <v>0</v>
      </c>
      <c r="E494" s="17">
        <v>6401.28</v>
      </c>
      <c r="F494" s="17">
        <v>19272.080000000002</v>
      </c>
      <c r="G494">
        <v>0</v>
      </c>
      <c r="H494" s="17">
        <v>12870.8</v>
      </c>
      <c r="I494">
        <v>0</v>
      </c>
      <c r="J494" s="17">
        <v>12870.8</v>
      </c>
    </row>
    <row r="495" spans="1:10">
      <c r="A495" t="s">
        <v>1062</v>
      </c>
      <c r="B495" t="s">
        <v>1063</v>
      </c>
      <c r="C495">
        <v>0</v>
      </c>
      <c r="D495">
        <v>0</v>
      </c>
      <c r="E495" s="17">
        <v>6401.28</v>
      </c>
      <c r="F495" s="17">
        <v>19272.080000000002</v>
      </c>
      <c r="G495">
        <v>0</v>
      </c>
      <c r="H495" s="17">
        <v>12870.8</v>
      </c>
      <c r="I495">
        <v>0</v>
      </c>
      <c r="J495" s="17">
        <v>12870.8</v>
      </c>
    </row>
    <row r="496" spans="1:10">
      <c r="A496" t="s">
        <v>1856</v>
      </c>
      <c r="B496" t="s">
        <v>1064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</row>
    <row r="497" spans="1:10">
      <c r="A497" t="s">
        <v>1065</v>
      </c>
      <c r="B497" t="s">
        <v>1066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</row>
    <row r="498" spans="1:10">
      <c r="A498" t="s">
        <v>1067</v>
      </c>
      <c r="B498" t="s">
        <v>1063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</row>
    <row r="499" spans="1:10">
      <c r="A499" t="s">
        <v>602</v>
      </c>
      <c r="B499" t="s">
        <v>603</v>
      </c>
      <c r="C499">
        <v>0</v>
      </c>
      <c r="D499">
        <v>0</v>
      </c>
      <c r="E499" s="17">
        <v>29869.85</v>
      </c>
      <c r="F499" s="17">
        <v>36271.14</v>
      </c>
      <c r="G499">
        <v>0</v>
      </c>
      <c r="H499" s="17">
        <v>6401.29</v>
      </c>
      <c r="I499">
        <v>0</v>
      </c>
      <c r="J499" s="17">
        <v>6401.29</v>
      </c>
    </row>
    <row r="500" spans="1:10">
      <c r="A500" t="s">
        <v>1857</v>
      </c>
      <c r="B500" t="s">
        <v>1068</v>
      </c>
      <c r="C500">
        <v>0</v>
      </c>
      <c r="D500">
        <v>0</v>
      </c>
      <c r="E500" s="17">
        <v>29869.85</v>
      </c>
      <c r="F500" s="17">
        <v>36271.14</v>
      </c>
      <c r="G500">
        <v>0</v>
      </c>
      <c r="H500" s="17">
        <v>6401.29</v>
      </c>
      <c r="I500">
        <v>0</v>
      </c>
      <c r="J500" s="17">
        <v>6401.29</v>
      </c>
    </row>
    <row r="501" spans="1:10">
      <c r="A501" t="s">
        <v>1069</v>
      </c>
      <c r="B501" t="s">
        <v>1061</v>
      </c>
      <c r="C501">
        <v>0</v>
      </c>
      <c r="D501">
        <v>0</v>
      </c>
      <c r="E501" s="17">
        <v>29869.85</v>
      </c>
      <c r="F501" s="17">
        <v>36271.14</v>
      </c>
      <c r="G501">
        <v>0</v>
      </c>
      <c r="H501" s="17">
        <v>6401.29</v>
      </c>
      <c r="I501">
        <v>0</v>
      </c>
      <c r="J501" s="17">
        <v>6401.29</v>
      </c>
    </row>
    <row r="502" spans="1:10">
      <c r="A502" t="s">
        <v>1070</v>
      </c>
      <c r="B502" t="s">
        <v>1071</v>
      </c>
      <c r="C502">
        <v>0</v>
      </c>
      <c r="D502">
        <v>0</v>
      </c>
      <c r="E502" s="17">
        <v>8776.1200000000008</v>
      </c>
      <c r="F502" s="17">
        <v>8776.1200000000008</v>
      </c>
      <c r="G502">
        <v>0</v>
      </c>
      <c r="H502">
        <v>0</v>
      </c>
      <c r="I502">
        <v>0</v>
      </c>
      <c r="J502">
        <v>0</v>
      </c>
    </row>
    <row r="503" spans="1:10">
      <c r="A503" t="s">
        <v>1072</v>
      </c>
      <c r="B503" t="s">
        <v>1073</v>
      </c>
      <c r="C503">
        <v>0</v>
      </c>
      <c r="D503">
        <v>0</v>
      </c>
      <c r="E503" s="17">
        <v>5548.36</v>
      </c>
      <c r="F503" s="17">
        <v>11949.65</v>
      </c>
      <c r="G503">
        <v>0</v>
      </c>
      <c r="H503" s="17">
        <v>6401.29</v>
      </c>
      <c r="I503">
        <v>0</v>
      </c>
      <c r="J503" s="17">
        <v>6401.29</v>
      </c>
    </row>
    <row r="504" spans="1:10">
      <c r="A504" t="s">
        <v>1074</v>
      </c>
      <c r="B504" t="s">
        <v>1075</v>
      </c>
      <c r="C504">
        <v>0</v>
      </c>
      <c r="D504">
        <v>0</v>
      </c>
      <c r="E504" s="17">
        <v>15545.37</v>
      </c>
      <c r="F504" s="17">
        <v>15545.37</v>
      </c>
      <c r="G504">
        <v>0</v>
      </c>
      <c r="H504">
        <v>0</v>
      </c>
      <c r="I504">
        <v>0</v>
      </c>
      <c r="J504">
        <v>0</v>
      </c>
    </row>
    <row r="505" spans="1:10">
      <c r="A505" t="s">
        <v>1076</v>
      </c>
      <c r="B505" t="s">
        <v>730</v>
      </c>
      <c r="C505">
        <v>0</v>
      </c>
      <c r="D505">
        <v>0</v>
      </c>
      <c r="E505" s="17">
        <v>15545.37</v>
      </c>
      <c r="F505" s="17">
        <v>15545.37</v>
      </c>
      <c r="G505">
        <v>0</v>
      </c>
      <c r="H505">
        <v>0</v>
      </c>
      <c r="I505">
        <v>0</v>
      </c>
      <c r="J505">
        <v>0</v>
      </c>
    </row>
    <row r="506" spans="1:10">
      <c r="A506" t="s">
        <v>1858</v>
      </c>
      <c r="B506" t="s">
        <v>1077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</row>
    <row r="507" spans="1:10">
      <c r="A507" t="s">
        <v>1078</v>
      </c>
      <c r="B507" t="s">
        <v>1066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</row>
    <row r="508" spans="1:10">
      <c r="A508" t="s">
        <v>1079</v>
      </c>
      <c r="B508" t="s">
        <v>1080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</row>
    <row r="509" spans="1:10">
      <c r="A509" t="s">
        <v>1081</v>
      </c>
      <c r="B509" t="s">
        <v>1082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</row>
    <row r="510" spans="1:10">
      <c r="A510">
        <v>258</v>
      </c>
      <c r="B510" t="s">
        <v>604</v>
      </c>
      <c r="C510">
        <v>0</v>
      </c>
      <c r="D510">
        <v>0</v>
      </c>
      <c r="E510" s="17">
        <v>500000</v>
      </c>
      <c r="F510" s="17">
        <v>590000</v>
      </c>
      <c r="G510">
        <v>0</v>
      </c>
      <c r="H510" s="17">
        <v>90000</v>
      </c>
      <c r="I510">
        <v>0</v>
      </c>
      <c r="J510" s="17">
        <v>90000</v>
      </c>
    </row>
    <row r="511" spans="1:10">
      <c r="A511" t="s">
        <v>605</v>
      </c>
      <c r="B511" t="s">
        <v>1083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</row>
    <row r="512" spans="1:10">
      <c r="A512" t="s">
        <v>606</v>
      </c>
      <c r="B512" t="s">
        <v>607</v>
      </c>
      <c r="C512">
        <v>0</v>
      </c>
      <c r="D512">
        <v>0</v>
      </c>
      <c r="E512" s="17">
        <v>500000</v>
      </c>
      <c r="F512" s="17">
        <v>590000</v>
      </c>
      <c r="G512">
        <v>0</v>
      </c>
      <c r="H512" s="17">
        <v>90000</v>
      </c>
      <c r="I512">
        <v>0</v>
      </c>
      <c r="J512" s="17">
        <v>90000</v>
      </c>
    </row>
    <row r="513" spans="1:10">
      <c r="A513" t="s">
        <v>1084</v>
      </c>
      <c r="B513" t="s">
        <v>1085</v>
      </c>
      <c r="C513">
        <v>0</v>
      </c>
      <c r="D513">
        <v>0</v>
      </c>
      <c r="E513" s="17">
        <v>500000</v>
      </c>
      <c r="F513" s="17">
        <v>500000</v>
      </c>
      <c r="G513">
        <v>0</v>
      </c>
      <c r="H513">
        <v>0</v>
      </c>
      <c r="I513">
        <v>0</v>
      </c>
      <c r="J513">
        <v>0</v>
      </c>
    </row>
    <row r="514" spans="1:10">
      <c r="A514" t="s">
        <v>1086</v>
      </c>
      <c r="B514" t="s">
        <v>1087</v>
      </c>
      <c r="C514">
        <v>0</v>
      </c>
      <c r="D514">
        <v>0</v>
      </c>
      <c r="E514">
        <v>0</v>
      </c>
      <c r="F514" s="17">
        <v>90000</v>
      </c>
      <c r="G514">
        <v>0</v>
      </c>
      <c r="H514" s="17">
        <v>90000</v>
      </c>
      <c r="I514">
        <v>0</v>
      </c>
      <c r="J514" s="17">
        <v>90000</v>
      </c>
    </row>
    <row r="515" spans="1:10">
      <c r="A515" t="s">
        <v>608</v>
      </c>
      <c r="B515" t="s">
        <v>609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</row>
    <row r="516" spans="1:10">
      <c r="A516">
        <v>261</v>
      </c>
      <c r="B516" t="s">
        <v>610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</row>
    <row r="517" spans="1:10">
      <c r="A517" t="s">
        <v>1859</v>
      </c>
      <c r="B517" t="s">
        <v>610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</row>
    <row r="518" spans="1:10">
      <c r="A518">
        <v>262</v>
      </c>
      <c r="B518" t="s">
        <v>611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</row>
    <row r="519" spans="1:10">
      <c r="A519" t="s">
        <v>1860</v>
      </c>
      <c r="B519" t="s">
        <v>611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</row>
    <row r="520" spans="1:10">
      <c r="A520">
        <v>264</v>
      </c>
      <c r="B520" t="s">
        <v>1088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</row>
    <row r="521" spans="1:10">
      <c r="A521" t="s">
        <v>1089</v>
      </c>
      <c r="B521" t="s">
        <v>1090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</row>
    <row r="522" spans="1:10">
      <c r="A522" t="s">
        <v>1091</v>
      </c>
      <c r="B522" t="s">
        <v>1092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</row>
    <row r="523" spans="1:10">
      <c r="A523">
        <v>265</v>
      </c>
      <c r="B523" t="s">
        <v>1093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</row>
    <row r="524" spans="1:10">
      <c r="A524" t="s">
        <v>1094</v>
      </c>
      <c r="B524" t="s">
        <v>1095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</row>
    <row r="525" spans="1:10">
      <c r="A525" t="s">
        <v>1096</v>
      </c>
      <c r="B525" t="s">
        <v>1097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</row>
    <row r="526" spans="1:10">
      <c r="A526">
        <v>280</v>
      </c>
      <c r="B526" t="s">
        <v>612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</row>
    <row r="527" spans="1:10">
      <c r="A527" t="s">
        <v>613</v>
      </c>
      <c r="B527" t="s">
        <v>614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</row>
    <row r="528" spans="1:10">
      <c r="A528" t="s">
        <v>1861</v>
      </c>
      <c r="B528" t="s">
        <v>1098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</row>
    <row r="529" spans="1:10">
      <c r="A529" t="s">
        <v>615</v>
      </c>
      <c r="B529" t="s">
        <v>616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</row>
    <row r="530" spans="1:10">
      <c r="A530">
        <v>281</v>
      </c>
      <c r="B530" t="s">
        <v>617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</row>
    <row r="531" spans="1:10">
      <c r="A531" t="s">
        <v>1862</v>
      </c>
      <c r="B531" t="s">
        <v>1863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</row>
    <row r="532" spans="1:10">
      <c r="A532" t="s">
        <v>1099</v>
      </c>
      <c r="B532" t="s">
        <v>1098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</row>
    <row r="533" spans="1:10">
      <c r="A533" t="s">
        <v>1100</v>
      </c>
      <c r="B533" t="s">
        <v>1101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</row>
    <row r="534" spans="1:10">
      <c r="A534">
        <v>282</v>
      </c>
      <c r="B534" t="s">
        <v>1102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</row>
    <row r="535" spans="1:10">
      <c r="A535" t="s">
        <v>618</v>
      </c>
      <c r="B535" t="s">
        <v>1103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</row>
    <row r="536" spans="1:10">
      <c r="A536" t="s">
        <v>1864</v>
      </c>
      <c r="B536" t="s">
        <v>1098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</row>
    <row r="537" spans="1:10">
      <c r="A537" t="s">
        <v>619</v>
      </c>
      <c r="B537" t="s">
        <v>1104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</row>
    <row r="538" spans="1:10">
      <c r="A538">
        <v>284</v>
      </c>
      <c r="B538" t="s">
        <v>620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</row>
    <row r="539" spans="1:10">
      <c r="A539" t="s">
        <v>621</v>
      </c>
      <c r="B539" t="s">
        <v>622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</row>
    <row r="540" spans="1:10">
      <c r="A540" t="s">
        <v>623</v>
      </c>
      <c r="B540" t="s">
        <v>624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</row>
    <row r="541" spans="1:10">
      <c r="A541" t="s">
        <v>625</v>
      </c>
      <c r="B541" t="s">
        <v>626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</row>
    <row r="542" spans="1:10">
      <c r="A542" t="s">
        <v>627</v>
      </c>
      <c r="B542" t="s">
        <v>628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</row>
    <row r="543" spans="1:10">
      <c r="A543" t="s">
        <v>263</v>
      </c>
      <c r="B543" t="s">
        <v>264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</row>
    <row r="544" spans="1:10">
      <c r="A544" t="s">
        <v>629</v>
      </c>
      <c r="B544" t="s">
        <v>630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</row>
    <row r="545" spans="1:10">
      <c r="A545">
        <v>285</v>
      </c>
      <c r="B545" t="s">
        <v>631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</row>
    <row r="546" spans="1:10">
      <c r="A546" t="s">
        <v>632</v>
      </c>
      <c r="B546" t="s">
        <v>633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</row>
    <row r="547" spans="1:10">
      <c r="A547" t="s">
        <v>265</v>
      </c>
      <c r="B547" t="s">
        <v>266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</row>
    <row r="548" spans="1:10">
      <c r="A548" t="s">
        <v>267</v>
      </c>
      <c r="B548" t="s">
        <v>268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</row>
    <row r="549" spans="1:10">
      <c r="A549" t="s">
        <v>634</v>
      </c>
      <c r="B549" t="s">
        <v>635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</row>
    <row r="550" spans="1:10">
      <c r="A550" t="s">
        <v>269</v>
      </c>
      <c r="B550" t="s">
        <v>270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</row>
    <row r="551" spans="1:10">
      <c r="A551" t="s">
        <v>271</v>
      </c>
      <c r="B551" t="s">
        <v>272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</row>
    <row r="552" spans="1:10">
      <c r="A552">
        <v>289</v>
      </c>
      <c r="B552" t="s">
        <v>636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</row>
    <row r="553" spans="1:10">
      <c r="A553">
        <v>291</v>
      </c>
      <c r="B553" t="s">
        <v>1105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</row>
    <row r="554" spans="1:10">
      <c r="A554" t="s">
        <v>1106</v>
      </c>
      <c r="B554" t="s">
        <v>1105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</row>
    <row r="555" spans="1:10">
      <c r="A555">
        <v>292</v>
      </c>
      <c r="B555" t="s">
        <v>1107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</row>
    <row r="556" spans="1:10">
      <c r="A556" t="s">
        <v>1108</v>
      </c>
      <c r="B556" t="s">
        <v>1107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</row>
    <row r="557" spans="1:10">
      <c r="A557">
        <v>300</v>
      </c>
      <c r="B557" t="s">
        <v>637</v>
      </c>
      <c r="C557">
        <v>0</v>
      </c>
      <c r="D557">
        <v>0</v>
      </c>
      <c r="E557" s="17">
        <v>738870.72</v>
      </c>
      <c r="F557" s="17">
        <v>757974.37</v>
      </c>
      <c r="G557">
        <v>0</v>
      </c>
      <c r="H557" s="17">
        <v>19103.650000000001</v>
      </c>
      <c r="I557">
        <v>0</v>
      </c>
      <c r="J557" s="17">
        <v>19103.650000000001</v>
      </c>
    </row>
    <row r="558" spans="1:10">
      <c r="A558" t="s">
        <v>638</v>
      </c>
      <c r="B558" t="s">
        <v>1109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</row>
    <row r="559" spans="1:10">
      <c r="A559" t="s">
        <v>273</v>
      </c>
      <c r="B559" t="s">
        <v>1110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</row>
    <row r="560" spans="1:10">
      <c r="A560" t="s">
        <v>274</v>
      </c>
      <c r="B560" t="s">
        <v>1111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</row>
    <row r="561" spans="1:10">
      <c r="A561" t="s">
        <v>639</v>
      </c>
      <c r="B561" t="s">
        <v>1112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</row>
    <row r="562" spans="1:10">
      <c r="A562" t="s">
        <v>640</v>
      </c>
      <c r="B562" t="s">
        <v>1113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</row>
    <row r="563" spans="1:10">
      <c r="A563" t="s">
        <v>275</v>
      </c>
      <c r="B563" t="s">
        <v>1114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</row>
    <row r="564" spans="1:10">
      <c r="A564" t="s">
        <v>1115</v>
      </c>
      <c r="B564" t="s">
        <v>1116</v>
      </c>
      <c r="C564">
        <v>0</v>
      </c>
      <c r="D564">
        <v>0</v>
      </c>
      <c r="E564" s="17">
        <v>738870.72</v>
      </c>
      <c r="F564" s="17">
        <v>738870.72</v>
      </c>
      <c r="G564">
        <v>0</v>
      </c>
      <c r="H564">
        <v>0</v>
      </c>
      <c r="I564">
        <v>0</v>
      </c>
      <c r="J564">
        <v>0</v>
      </c>
    </row>
    <row r="565" spans="1:10">
      <c r="A565" t="s">
        <v>1117</v>
      </c>
      <c r="B565" t="s">
        <v>1118</v>
      </c>
      <c r="C565">
        <v>0</v>
      </c>
      <c r="D565">
        <v>0</v>
      </c>
      <c r="E565" s="17">
        <v>245014.77</v>
      </c>
      <c r="F565" s="17">
        <v>245014.77</v>
      </c>
      <c r="G565">
        <v>0</v>
      </c>
      <c r="H565">
        <v>0</v>
      </c>
      <c r="I565">
        <v>0</v>
      </c>
      <c r="J565">
        <v>0</v>
      </c>
    </row>
    <row r="566" spans="1:10">
      <c r="A566" t="s">
        <v>1119</v>
      </c>
      <c r="B566" t="s">
        <v>1120</v>
      </c>
      <c r="C566">
        <v>0</v>
      </c>
      <c r="D566">
        <v>0</v>
      </c>
      <c r="E566" s="17">
        <v>493855.95</v>
      </c>
      <c r="F566" s="17">
        <v>493855.95</v>
      </c>
      <c r="G566">
        <v>0</v>
      </c>
      <c r="H566">
        <v>0</v>
      </c>
      <c r="I566">
        <v>0</v>
      </c>
      <c r="J566">
        <v>0</v>
      </c>
    </row>
    <row r="567" spans="1:10">
      <c r="A567" t="s">
        <v>1121</v>
      </c>
      <c r="B567" t="s">
        <v>1122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</row>
    <row r="568" spans="1:10">
      <c r="A568" t="s">
        <v>1123</v>
      </c>
      <c r="B568" t="s">
        <v>1124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</row>
    <row r="569" spans="1:10">
      <c r="A569" t="s">
        <v>1125</v>
      </c>
      <c r="B569" t="s">
        <v>1126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</row>
    <row r="570" spans="1:10">
      <c r="A570" t="s">
        <v>1127</v>
      </c>
      <c r="B570" t="s">
        <v>1128</v>
      </c>
      <c r="C570">
        <v>0</v>
      </c>
      <c r="D570">
        <v>0</v>
      </c>
      <c r="E570">
        <v>0</v>
      </c>
      <c r="F570" s="17">
        <v>19103.650000000001</v>
      </c>
      <c r="G570">
        <v>0</v>
      </c>
      <c r="H570" s="17">
        <v>19103.650000000001</v>
      </c>
      <c r="I570">
        <v>0</v>
      </c>
      <c r="J570" s="17">
        <v>19103.650000000001</v>
      </c>
    </row>
    <row r="571" spans="1:10">
      <c r="A571" t="s">
        <v>1129</v>
      </c>
      <c r="B571" t="s">
        <v>1130</v>
      </c>
      <c r="C571">
        <v>0</v>
      </c>
      <c r="D571">
        <v>0</v>
      </c>
      <c r="E571">
        <v>0</v>
      </c>
      <c r="F571" s="17">
        <v>19103.650000000001</v>
      </c>
      <c r="G571">
        <v>0</v>
      </c>
      <c r="H571" s="17">
        <v>19103.650000000001</v>
      </c>
      <c r="I571">
        <v>0</v>
      </c>
      <c r="J571" s="17">
        <v>19103.650000000001</v>
      </c>
    </row>
    <row r="572" spans="1:10">
      <c r="A572" t="s">
        <v>0</v>
      </c>
      <c r="B572" t="s">
        <v>1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</row>
    <row r="573" spans="1:10">
      <c r="A573">
        <v>308</v>
      </c>
      <c r="B573" t="s">
        <v>641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</row>
    <row r="574" spans="1:10">
      <c r="A574" t="s">
        <v>276</v>
      </c>
      <c r="B574" t="s">
        <v>641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</row>
    <row r="575" spans="1:10">
      <c r="A575">
        <v>309</v>
      </c>
      <c r="B575" t="s">
        <v>2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</row>
    <row r="576" spans="1:10">
      <c r="A576" t="s">
        <v>3</v>
      </c>
      <c r="B576" t="s">
        <v>4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</row>
    <row r="577" spans="1:10">
      <c r="A577" t="s">
        <v>5</v>
      </c>
      <c r="B577" t="s">
        <v>6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</row>
    <row r="578" spans="1:10">
      <c r="A578">
        <v>310</v>
      </c>
      <c r="B578" t="s">
        <v>206</v>
      </c>
      <c r="C578">
        <v>0</v>
      </c>
      <c r="D578">
        <v>0</v>
      </c>
      <c r="E578" s="17">
        <v>1398779.66</v>
      </c>
      <c r="F578" s="17">
        <v>1352515.27</v>
      </c>
      <c r="G578" s="17">
        <v>46264.39</v>
      </c>
      <c r="H578">
        <v>0</v>
      </c>
      <c r="I578" s="17">
        <v>46264.39</v>
      </c>
      <c r="J578">
        <v>0</v>
      </c>
    </row>
    <row r="579" spans="1:10">
      <c r="A579" t="s">
        <v>7</v>
      </c>
      <c r="B579" t="s">
        <v>206</v>
      </c>
      <c r="C579">
        <v>0</v>
      </c>
      <c r="D579">
        <v>0</v>
      </c>
      <c r="E579" s="17">
        <v>1398779.66</v>
      </c>
      <c r="F579" s="17">
        <v>1352515.27</v>
      </c>
      <c r="G579" s="17">
        <v>46264.39</v>
      </c>
      <c r="H579">
        <v>0</v>
      </c>
      <c r="I579" s="17">
        <v>46264.39</v>
      </c>
      <c r="J579">
        <v>0</v>
      </c>
    </row>
    <row r="580" spans="1:10">
      <c r="A580">
        <v>317</v>
      </c>
      <c r="B580" t="s">
        <v>8</v>
      </c>
      <c r="C580">
        <v>0</v>
      </c>
      <c r="D580">
        <v>0</v>
      </c>
      <c r="E580" s="17">
        <v>1399280.8</v>
      </c>
      <c r="F580" s="17">
        <v>1399280.8</v>
      </c>
      <c r="G580">
        <v>0</v>
      </c>
      <c r="H580">
        <v>0</v>
      </c>
      <c r="I580">
        <v>0</v>
      </c>
      <c r="J580">
        <v>0</v>
      </c>
    </row>
    <row r="581" spans="1:10">
      <c r="A581">
        <v>319</v>
      </c>
      <c r="B581" t="s">
        <v>9</v>
      </c>
      <c r="C581">
        <v>0</v>
      </c>
      <c r="D581">
        <v>0</v>
      </c>
      <c r="E581" s="17">
        <v>96260.41</v>
      </c>
      <c r="F581" s="17">
        <v>96260.41</v>
      </c>
      <c r="G581">
        <v>0</v>
      </c>
      <c r="H581">
        <v>0</v>
      </c>
      <c r="I581">
        <v>0</v>
      </c>
      <c r="J581">
        <v>0</v>
      </c>
    </row>
    <row r="582" spans="1:10">
      <c r="A582" t="s">
        <v>10</v>
      </c>
      <c r="B582" t="s">
        <v>9</v>
      </c>
      <c r="C582">
        <v>0</v>
      </c>
      <c r="D582">
        <v>0</v>
      </c>
      <c r="E582" s="17">
        <v>96260.41</v>
      </c>
      <c r="F582" s="17">
        <v>96260.41</v>
      </c>
      <c r="G582">
        <v>0</v>
      </c>
      <c r="H582">
        <v>0</v>
      </c>
      <c r="I582">
        <v>0</v>
      </c>
      <c r="J582">
        <v>0</v>
      </c>
    </row>
    <row r="583" spans="1:10">
      <c r="A583">
        <v>330</v>
      </c>
      <c r="B583" t="s">
        <v>207</v>
      </c>
      <c r="C583">
        <v>0</v>
      </c>
      <c r="D583">
        <v>0</v>
      </c>
      <c r="E583" s="17">
        <v>126884.91</v>
      </c>
      <c r="F583" s="17">
        <v>74568.899999999994</v>
      </c>
      <c r="G583" s="17">
        <v>52316.01</v>
      </c>
      <c r="H583">
        <v>0</v>
      </c>
      <c r="I583" s="17">
        <v>52316.01</v>
      </c>
      <c r="J583">
        <v>0</v>
      </c>
    </row>
    <row r="584" spans="1:10">
      <c r="A584" t="s">
        <v>11</v>
      </c>
      <c r="B584" t="s">
        <v>207</v>
      </c>
      <c r="C584">
        <v>0</v>
      </c>
      <c r="D584">
        <v>0</v>
      </c>
      <c r="E584" s="17">
        <v>126884.91</v>
      </c>
      <c r="F584" s="17">
        <v>74568.899999999994</v>
      </c>
      <c r="G584" s="17">
        <v>52316.01</v>
      </c>
      <c r="H584">
        <v>0</v>
      </c>
      <c r="I584" s="17">
        <v>52316.01</v>
      </c>
      <c r="J584">
        <v>0</v>
      </c>
    </row>
    <row r="585" spans="1:10">
      <c r="A585">
        <v>340</v>
      </c>
      <c r="B585" t="s">
        <v>12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</row>
    <row r="586" spans="1:10">
      <c r="A586" t="s">
        <v>13</v>
      </c>
      <c r="B586" t="s">
        <v>14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</row>
    <row r="587" spans="1:10">
      <c r="A587" t="s">
        <v>15</v>
      </c>
      <c r="B587" t="s">
        <v>16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</row>
    <row r="588" spans="1:10">
      <c r="A588">
        <v>401</v>
      </c>
      <c r="B588" t="s">
        <v>216</v>
      </c>
      <c r="C588">
        <v>0</v>
      </c>
      <c r="D588">
        <v>0</v>
      </c>
      <c r="E588" s="17">
        <v>39256.92</v>
      </c>
      <c r="F588">
        <v>0</v>
      </c>
      <c r="G588" s="17">
        <v>39256.92</v>
      </c>
      <c r="H588">
        <v>0</v>
      </c>
      <c r="I588" s="17">
        <v>39256.92</v>
      </c>
      <c r="J588">
        <v>0</v>
      </c>
    </row>
    <row r="589" spans="1:10">
      <c r="A589" t="s">
        <v>963</v>
      </c>
      <c r="B589" t="s">
        <v>964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</row>
    <row r="590" spans="1:10">
      <c r="A590" t="s">
        <v>965</v>
      </c>
      <c r="B590" t="s">
        <v>966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</row>
    <row r="591" spans="1:10">
      <c r="A591" t="s">
        <v>967</v>
      </c>
      <c r="B591" t="s">
        <v>968</v>
      </c>
      <c r="C591">
        <v>0</v>
      </c>
      <c r="D591">
        <v>0</v>
      </c>
      <c r="E591" s="17">
        <v>4800</v>
      </c>
      <c r="F591">
        <v>0</v>
      </c>
      <c r="G591" s="17">
        <v>4800</v>
      </c>
      <c r="H591">
        <v>0</v>
      </c>
      <c r="I591" s="17">
        <v>4800</v>
      </c>
      <c r="J591">
        <v>0</v>
      </c>
    </row>
    <row r="592" spans="1:10">
      <c r="A592" t="s">
        <v>17</v>
      </c>
      <c r="B592" t="s">
        <v>18</v>
      </c>
      <c r="C592">
        <v>0</v>
      </c>
      <c r="D592">
        <v>0</v>
      </c>
      <c r="E592" s="17">
        <v>11464.53</v>
      </c>
      <c r="F592">
        <v>0</v>
      </c>
      <c r="G592" s="17">
        <v>11464.53</v>
      </c>
      <c r="H592">
        <v>0</v>
      </c>
      <c r="I592" s="17">
        <v>11464.53</v>
      </c>
      <c r="J592">
        <v>0</v>
      </c>
    </row>
    <row r="593" spans="1:10">
      <c r="A593" t="s">
        <v>969</v>
      </c>
      <c r="B593" t="s">
        <v>970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</row>
    <row r="594" spans="1:10">
      <c r="A594" t="s">
        <v>971</v>
      </c>
      <c r="B594" t="s">
        <v>972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</row>
    <row r="595" spans="1:10">
      <c r="A595" t="s">
        <v>973</v>
      </c>
      <c r="B595" t="s">
        <v>974</v>
      </c>
      <c r="C595">
        <v>0</v>
      </c>
      <c r="D595">
        <v>0</v>
      </c>
      <c r="E595" s="17">
        <v>22992.39</v>
      </c>
      <c r="F595">
        <v>0</v>
      </c>
      <c r="G595" s="17">
        <v>22992.39</v>
      </c>
      <c r="H595">
        <v>0</v>
      </c>
      <c r="I595" s="17">
        <v>22992.39</v>
      </c>
      <c r="J595">
        <v>0</v>
      </c>
    </row>
    <row r="596" spans="1:10">
      <c r="A596">
        <v>402</v>
      </c>
      <c r="B596" t="s">
        <v>937</v>
      </c>
      <c r="C596">
        <v>0</v>
      </c>
      <c r="D596">
        <v>0</v>
      </c>
      <c r="E596" s="17">
        <v>643574.11</v>
      </c>
      <c r="F596" s="17">
        <v>4741.24</v>
      </c>
      <c r="G596" s="17">
        <v>638832.87</v>
      </c>
      <c r="H596">
        <v>0</v>
      </c>
      <c r="I596" s="17">
        <v>638832.87</v>
      </c>
      <c r="J596">
        <v>0</v>
      </c>
    </row>
    <row r="597" spans="1:10">
      <c r="A597" t="s">
        <v>975</v>
      </c>
      <c r="B597" t="s">
        <v>19</v>
      </c>
      <c r="C597">
        <v>0</v>
      </c>
      <c r="D597">
        <v>0</v>
      </c>
      <c r="E597">
        <v>457.38</v>
      </c>
      <c r="F597">
        <v>0</v>
      </c>
      <c r="G597">
        <v>457.38</v>
      </c>
      <c r="H597">
        <v>0</v>
      </c>
      <c r="I597">
        <v>457.38</v>
      </c>
      <c r="J597">
        <v>0</v>
      </c>
    </row>
    <row r="598" spans="1:10">
      <c r="A598" t="s">
        <v>976</v>
      </c>
      <c r="B598" t="s">
        <v>977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</row>
    <row r="599" spans="1:10">
      <c r="A599" t="s">
        <v>978</v>
      </c>
      <c r="B599" t="s">
        <v>979</v>
      </c>
      <c r="C599">
        <v>0</v>
      </c>
      <c r="D599">
        <v>0</v>
      </c>
      <c r="E599" s="17">
        <v>5661.42</v>
      </c>
      <c r="F599">
        <v>0</v>
      </c>
      <c r="G599" s="17">
        <v>5661.42</v>
      </c>
      <c r="H599">
        <v>0</v>
      </c>
      <c r="I599" s="17">
        <v>5661.42</v>
      </c>
      <c r="J599">
        <v>0</v>
      </c>
    </row>
    <row r="600" spans="1:10">
      <c r="A600" t="s">
        <v>980</v>
      </c>
      <c r="B600" t="s">
        <v>981</v>
      </c>
      <c r="C600">
        <v>0</v>
      </c>
      <c r="D600">
        <v>0</v>
      </c>
      <c r="E600" s="17">
        <v>68728.72</v>
      </c>
      <c r="F600">
        <v>0</v>
      </c>
      <c r="G600" s="17">
        <v>68728.72</v>
      </c>
      <c r="H600">
        <v>0</v>
      </c>
      <c r="I600" s="17">
        <v>68728.72</v>
      </c>
      <c r="J600">
        <v>0</v>
      </c>
    </row>
    <row r="601" spans="1:10">
      <c r="A601" t="s">
        <v>20</v>
      </c>
      <c r="B601" t="s">
        <v>21</v>
      </c>
      <c r="C601">
        <v>0</v>
      </c>
      <c r="D601">
        <v>0</v>
      </c>
      <c r="E601" s="17">
        <v>1275.4100000000001</v>
      </c>
      <c r="F601">
        <v>0</v>
      </c>
      <c r="G601" s="17">
        <v>1275.4100000000001</v>
      </c>
      <c r="H601">
        <v>0</v>
      </c>
      <c r="I601" s="17">
        <v>1275.4100000000001</v>
      </c>
      <c r="J601">
        <v>0</v>
      </c>
    </row>
    <row r="602" spans="1:10">
      <c r="A602" t="s">
        <v>982</v>
      </c>
      <c r="B602" t="s">
        <v>983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</row>
    <row r="603" spans="1:10">
      <c r="A603" t="s">
        <v>984</v>
      </c>
      <c r="B603" t="s">
        <v>985</v>
      </c>
      <c r="C603">
        <v>0</v>
      </c>
      <c r="D603">
        <v>0</v>
      </c>
      <c r="E603" s="17">
        <v>8695.8700000000008</v>
      </c>
      <c r="F603">
        <v>0</v>
      </c>
      <c r="G603" s="17">
        <v>8695.8700000000008</v>
      </c>
      <c r="H603">
        <v>0</v>
      </c>
      <c r="I603" s="17">
        <v>8695.8700000000008</v>
      </c>
      <c r="J603">
        <v>0</v>
      </c>
    </row>
    <row r="604" spans="1:10">
      <c r="A604" t="s">
        <v>986</v>
      </c>
      <c r="B604" t="s">
        <v>987</v>
      </c>
      <c r="C604">
        <v>0</v>
      </c>
      <c r="D604">
        <v>0</v>
      </c>
      <c r="E604">
        <v>100</v>
      </c>
      <c r="F604">
        <v>0</v>
      </c>
      <c r="G604">
        <v>100</v>
      </c>
      <c r="H604">
        <v>0</v>
      </c>
      <c r="I604">
        <v>100</v>
      </c>
      <c r="J604">
        <v>0</v>
      </c>
    </row>
    <row r="605" spans="1:10">
      <c r="A605" t="s">
        <v>988</v>
      </c>
      <c r="B605" t="s">
        <v>989</v>
      </c>
      <c r="C605">
        <v>0</v>
      </c>
      <c r="D605">
        <v>0</v>
      </c>
      <c r="E605" s="17">
        <v>10907.17</v>
      </c>
      <c r="F605">
        <v>0</v>
      </c>
      <c r="G605" s="17">
        <v>10907.17</v>
      </c>
      <c r="H605">
        <v>0</v>
      </c>
      <c r="I605" s="17">
        <v>10907.17</v>
      </c>
      <c r="J605">
        <v>0</v>
      </c>
    </row>
    <row r="606" spans="1:10">
      <c r="A606" t="s">
        <v>22</v>
      </c>
      <c r="B606" t="s">
        <v>23</v>
      </c>
      <c r="C606">
        <v>0</v>
      </c>
      <c r="D606">
        <v>0</v>
      </c>
      <c r="E606" s="17">
        <v>5314.3</v>
      </c>
      <c r="F606">
        <v>0</v>
      </c>
      <c r="G606" s="17">
        <v>5314.3</v>
      </c>
      <c r="H606">
        <v>0</v>
      </c>
      <c r="I606" s="17">
        <v>5314.3</v>
      </c>
      <c r="J606">
        <v>0</v>
      </c>
    </row>
    <row r="607" spans="1:10">
      <c r="A607" t="s">
        <v>24</v>
      </c>
      <c r="B607" t="s">
        <v>25</v>
      </c>
      <c r="C607">
        <v>0</v>
      </c>
      <c r="D607">
        <v>0</v>
      </c>
      <c r="E607" s="17">
        <v>17127.27</v>
      </c>
      <c r="F607" s="17">
        <v>2000</v>
      </c>
      <c r="G607" s="17">
        <v>15127.27</v>
      </c>
      <c r="H607">
        <v>0</v>
      </c>
      <c r="I607" s="17">
        <v>15127.27</v>
      </c>
      <c r="J607">
        <v>0</v>
      </c>
    </row>
    <row r="608" spans="1:10">
      <c r="A608" t="s">
        <v>26</v>
      </c>
      <c r="B608" t="s">
        <v>27</v>
      </c>
      <c r="C608">
        <v>0</v>
      </c>
      <c r="D608">
        <v>0</v>
      </c>
      <c r="E608">
        <v>147.25</v>
      </c>
      <c r="F608">
        <v>0</v>
      </c>
      <c r="G608">
        <v>147.25</v>
      </c>
      <c r="H608">
        <v>0</v>
      </c>
      <c r="I608">
        <v>147.25</v>
      </c>
      <c r="J608">
        <v>0</v>
      </c>
    </row>
    <row r="609" spans="1:10">
      <c r="A609" t="s">
        <v>28</v>
      </c>
      <c r="B609" t="s">
        <v>29</v>
      </c>
      <c r="C609">
        <v>0</v>
      </c>
      <c r="D609">
        <v>0</v>
      </c>
      <c r="E609" s="17">
        <v>523023.39</v>
      </c>
      <c r="F609" s="17">
        <v>2741.24</v>
      </c>
      <c r="G609" s="17">
        <v>520282.15</v>
      </c>
      <c r="H609">
        <v>0</v>
      </c>
      <c r="I609" s="17">
        <v>520282.15</v>
      </c>
      <c r="J609">
        <v>0</v>
      </c>
    </row>
    <row r="610" spans="1:10">
      <c r="A610" t="s">
        <v>30</v>
      </c>
      <c r="B610" t="s">
        <v>31</v>
      </c>
      <c r="C610">
        <v>0</v>
      </c>
      <c r="D610">
        <v>0</v>
      </c>
      <c r="E610">
        <v>178.14</v>
      </c>
      <c r="F610">
        <v>0</v>
      </c>
      <c r="G610">
        <v>178.14</v>
      </c>
      <c r="H610">
        <v>0</v>
      </c>
      <c r="I610">
        <v>178.14</v>
      </c>
      <c r="J610">
        <v>0</v>
      </c>
    </row>
    <row r="611" spans="1:10">
      <c r="A611" t="s">
        <v>32</v>
      </c>
      <c r="B611" t="s">
        <v>33</v>
      </c>
      <c r="C611">
        <v>0</v>
      </c>
      <c r="D611">
        <v>0</v>
      </c>
      <c r="E611" s="17">
        <v>1957.79</v>
      </c>
      <c r="F611">
        <v>0</v>
      </c>
      <c r="G611" s="17">
        <v>1957.79</v>
      </c>
      <c r="H611">
        <v>0</v>
      </c>
      <c r="I611" s="17">
        <v>1957.79</v>
      </c>
      <c r="J611">
        <v>0</v>
      </c>
    </row>
    <row r="612" spans="1:10">
      <c r="A612">
        <v>403</v>
      </c>
      <c r="B612" t="s">
        <v>938</v>
      </c>
      <c r="C612">
        <v>0</v>
      </c>
      <c r="D612">
        <v>0</v>
      </c>
      <c r="E612" s="17">
        <v>488760.04</v>
      </c>
      <c r="F612">
        <v>0</v>
      </c>
      <c r="G612" s="17">
        <v>488760.04</v>
      </c>
      <c r="H612">
        <v>0</v>
      </c>
      <c r="I612" s="17">
        <v>488760.04</v>
      </c>
      <c r="J612">
        <v>0</v>
      </c>
    </row>
    <row r="613" spans="1:10">
      <c r="A613" t="s">
        <v>990</v>
      </c>
      <c r="B613" t="s">
        <v>991</v>
      </c>
      <c r="C613">
        <v>0</v>
      </c>
      <c r="D613">
        <v>0</v>
      </c>
      <c r="E613" s="17">
        <v>5885.81</v>
      </c>
      <c r="F613">
        <v>0</v>
      </c>
      <c r="G613" s="17">
        <v>5885.81</v>
      </c>
      <c r="H613">
        <v>0</v>
      </c>
      <c r="I613" s="17">
        <v>5885.81</v>
      </c>
      <c r="J613">
        <v>0</v>
      </c>
    </row>
    <row r="614" spans="1:10">
      <c r="A614" t="s">
        <v>992</v>
      </c>
      <c r="B614" t="s">
        <v>34</v>
      </c>
      <c r="C614">
        <v>0</v>
      </c>
      <c r="D614">
        <v>0</v>
      </c>
      <c r="E614" s="17">
        <v>1705</v>
      </c>
      <c r="F614">
        <v>0</v>
      </c>
      <c r="G614" s="17">
        <v>1705</v>
      </c>
      <c r="H614">
        <v>0</v>
      </c>
      <c r="I614" s="17">
        <v>1705</v>
      </c>
      <c r="J614">
        <v>0</v>
      </c>
    </row>
    <row r="615" spans="1:10">
      <c r="A615" t="s">
        <v>993</v>
      </c>
      <c r="B615" t="s">
        <v>994</v>
      </c>
      <c r="C615">
        <v>0</v>
      </c>
      <c r="D615">
        <v>0</v>
      </c>
      <c r="E615" s="17">
        <v>17432.98</v>
      </c>
      <c r="F615">
        <v>0</v>
      </c>
      <c r="G615" s="17">
        <v>17432.98</v>
      </c>
      <c r="H615">
        <v>0</v>
      </c>
      <c r="I615" s="17">
        <v>17432.98</v>
      </c>
      <c r="J615">
        <v>0</v>
      </c>
    </row>
    <row r="616" spans="1:10">
      <c r="A616" t="s">
        <v>995</v>
      </c>
      <c r="B616" t="s">
        <v>996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</row>
    <row r="617" spans="1:10">
      <c r="A617" t="s">
        <v>997</v>
      </c>
      <c r="B617" t="s">
        <v>998</v>
      </c>
      <c r="C617">
        <v>0</v>
      </c>
      <c r="D617">
        <v>0</v>
      </c>
      <c r="E617" s="17">
        <v>143427.72</v>
      </c>
      <c r="F617">
        <v>0</v>
      </c>
      <c r="G617" s="17">
        <v>143427.72</v>
      </c>
      <c r="H617">
        <v>0</v>
      </c>
      <c r="I617" s="17">
        <v>143427.72</v>
      </c>
      <c r="J617">
        <v>0</v>
      </c>
    </row>
    <row r="618" spans="1:10">
      <c r="A618" t="s">
        <v>35</v>
      </c>
      <c r="B618" t="s">
        <v>36</v>
      </c>
      <c r="C618">
        <v>0</v>
      </c>
      <c r="D618">
        <v>0</v>
      </c>
      <c r="E618" s="17">
        <v>30735</v>
      </c>
      <c r="F618">
        <v>0</v>
      </c>
      <c r="G618" s="17">
        <v>30735</v>
      </c>
      <c r="H618">
        <v>0</v>
      </c>
      <c r="I618" s="17">
        <v>30735</v>
      </c>
      <c r="J618">
        <v>0</v>
      </c>
    </row>
    <row r="619" spans="1:10">
      <c r="A619" t="s">
        <v>37</v>
      </c>
      <c r="B619" t="s">
        <v>38</v>
      </c>
      <c r="C619">
        <v>0</v>
      </c>
      <c r="D619">
        <v>0</v>
      </c>
      <c r="E619" s="17">
        <v>99947.94</v>
      </c>
      <c r="F619">
        <v>0</v>
      </c>
      <c r="G619" s="17">
        <v>99947.94</v>
      </c>
      <c r="H619">
        <v>0</v>
      </c>
      <c r="I619" s="17">
        <v>99947.94</v>
      </c>
      <c r="J619">
        <v>0</v>
      </c>
    </row>
    <row r="620" spans="1:10">
      <c r="A620" t="s">
        <v>39</v>
      </c>
      <c r="B620" t="s">
        <v>40</v>
      </c>
      <c r="C620">
        <v>0</v>
      </c>
      <c r="D620">
        <v>0</v>
      </c>
      <c r="E620" s="17">
        <v>12744.78</v>
      </c>
      <c r="F620">
        <v>0</v>
      </c>
      <c r="G620" s="17">
        <v>12744.78</v>
      </c>
      <c r="H620">
        <v>0</v>
      </c>
      <c r="I620" s="17">
        <v>12744.78</v>
      </c>
      <c r="J620">
        <v>0</v>
      </c>
    </row>
    <row r="621" spans="1:10">
      <c r="A621" t="s">
        <v>41</v>
      </c>
      <c r="B621" t="s">
        <v>42</v>
      </c>
      <c r="C621">
        <v>0</v>
      </c>
      <c r="D621">
        <v>0</v>
      </c>
      <c r="E621">
        <v>872.07</v>
      </c>
      <c r="F621">
        <v>0</v>
      </c>
      <c r="G621">
        <v>872.07</v>
      </c>
      <c r="H621">
        <v>0</v>
      </c>
      <c r="I621">
        <v>872.07</v>
      </c>
      <c r="J621">
        <v>0</v>
      </c>
    </row>
    <row r="622" spans="1:10">
      <c r="A622" t="s">
        <v>43</v>
      </c>
      <c r="B622" t="s">
        <v>44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</row>
    <row r="623" spans="1:10">
      <c r="A623" t="s">
        <v>45</v>
      </c>
      <c r="B623" t="s">
        <v>46</v>
      </c>
      <c r="C623">
        <v>0</v>
      </c>
      <c r="D623">
        <v>0</v>
      </c>
      <c r="E623">
        <v>872.07</v>
      </c>
      <c r="F623">
        <v>0</v>
      </c>
      <c r="G623">
        <v>872.07</v>
      </c>
      <c r="H623">
        <v>0</v>
      </c>
      <c r="I623">
        <v>872.07</v>
      </c>
      <c r="J623">
        <v>0</v>
      </c>
    </row>
    <row r="624" spans="1:10">
      <c r="A624" t="s">
        <v>228</v>
      </c>
      <c r="B624" t="s">
        <v>229</v>
      </c>
      <c r="C624">
        <v>0</v>
      </c>
      <c r="D624">
        <v>0</v>
      </c>
      <c r="E624" s="17">
        <v>2500.5</v>
      </c>
      <c r="F624">
        <v>0</v>
      </c>
      <c r="G624" s="17">
        <v>2500.5</v>
      </c>
      <c r="H624">
        <v>0</v>
      </c>
      <c r="I624" s="17">
        <v>2500.5</v>
      </c>
      <c r="J624">
        <v>0</v>
      </c>
    </row>
    <row r="625" spans="1:10">
      <c r="A625" t="s">
        <v>230</v>
      </c>
      <c r="B625" t="s">
        <v>231</v>
      </c>
      <c r="C625">
        <v>0</v>
      </c>
      <c r="D625">
        <v>0</v>
      </c>
      <c r="E625" s="17">
        <v>24500.69</v>
      </c>
      <c r="F625">
        <v>0</v>
      </c>
      <c r="G625" s="17">
        <v>24500.69</v>
      </c>
      <c r="H625">
        <v>0</v>
      </c>
      <c r="I625" s="17">
        <v>24500.69</v>
      </c>
      <c r="J625">
        <v>0</v>
      </c>
    </row>
    <row r="626" spans="1:10">
      <c r="A626" t="s">
        <v>47</v>
      </c>
      <c r="B626" t="s">
        <v>48</v>
      </c>
      <c r="C626">
        <v>0</v>
      </c>
      <c r="D626">
        <v>0</v>
      </c>
      <c r="E626" s="17">
        <v>9798.7999999999993</v>
      </c>
      <c r="F626">
        <v>0</v>
      </c>
      <c r="G626" s="17">
        <v>9798.7999999999993</v>
      </c>
      <c r="H626">
        <v>0</v>
      </c>
      <c r="I626" s="17">
        <v>9798.7999999999993</v>
      </c>
      <c r="J626">
        <v>0</v>
      </c>
    </row>
    <row r="627" spans="1:10">
      <c r="A627" t="s">
        <v>232</v>
      </c>
      <c r="B627" t="s">
        <v>49</v>
      </c>
      <c r="C627">
        <v>0</v>
      </c>
      <c r="D627">
        <v>0</v>
      </c>
      <c r="E627" s="17">
        <v>59956.42</v>
      </c>
      <c r="F627">
        <v>0</v>
      </c>
      <c r="G627" s="17">
        <v>59956.42</v>
      </c>
      <c r="H627">
        <v>0</v>
      </c>
      <c r="I627" s="17">
        <v>59956.42</v>
      </c>
      <c r="J627">
        <v>0</v>
      </c>
    </row>
    <row r="628" spans="1:10">
      <c r="A628" t="s">
        <v>233</v>
      </c>
      <c r="B628" t="s">
        <v>234</v>
      </c>
      <c r="C628">
        <v>0</v>
      </c>
      <c r="D628">
        <v>0</v>
      </c>
      <c r="E628" s="17">
        <v>19496</v>
      </c>
      <c r="F628">
        <v>0</v>
      </c>
      <c r="G628" s="17">
        <v>19496</v>
      </c>
      <c r="H628">
        <v>0</v>
      </c>
      <c r="I628" s="17">
        <v>19496</v>
      </c>
      <c r="J628">
        <v>0</v>
      </c>
    </row>
    <row r="629" spans="1:10">
      <c r="A629" t="s">
        <v>50</v>
      </c>
      <c r="B629" t="s">
        <v>51</v>
      </c>
      <c r="C629">
        <v>0</v>
      </c>
      <c r="D629">
        <v>0</v>
      </c>
      <c r="E629" s="17">
        <v>4496</v>
      </c>
      <c r="F629">
        <v>0</v>
      </c>
      <c r="G629" s="17">
        <v>4496</v>
      </c>
      <c r="H629">
        <v>0</v>
      </c>
      <c r="I629" s="17">
        <v>4496</v>
      </c>
      <c r="J629">
        <v>0</v>
      </c>
    </row>
    <row r="630" spans="1:10">
      <c r="A630" t="s">
        <v>52</v>
      </c>
      <c r="B630" t="s">
        <v>53</v>
      </c>
      <c r="C630">
        <v>0</v>
      </c>
      <c r="D630">
        <v>0</v>
      </c>
      <c r="E630" s="17">
        <v>15000</v>
      </c>
      <c r="F630">
        <v>0</v>
      </c>
      <c r="G630" s="17">
        <v>15000</v>
      </c>
      <c r="H630">
        <v>0</v>
      </c>
      <c r="I630" s="17">
        <v>15000</v>
      </c>
      <c r="J630">
        <v>0</v>
      </c>
    </row>
    <row r="631" spans="1:10">
      <c r="A631" t="s">
        <v>54</v>
      </c>
      <c r="B631" t="s">
        <v>55</v>
      </c>
      <c r="C631">
        <v>0</v>
      </c>
      <c r="D631">
        <v>0</v>
      </c>
      <c r="E631" s="17">
        <v>2715</v>
      </c>
      <c r="F631">
        <v>0</v>
      </c>
      <c r="G631" s="17">
        <v>2715</v>
      </c>
      <c r="H631">
        <v>0</v>
      </c>
      <c r="I631" s="17">
        <v>2715</v>
      </c>
      <c r="J631">
        <v>0</v>
      </c>
    </row>
    <row r="632" spans="1:10">
      <c r="A632" t="s">
        <v>56</v>
      </c>
      <c r="B632" t="s">
        <v>57</v>
      </c>
      <c r="C632">
        <v>0</v>
      </c>
      <c r="D632">
        <v>0</v>
      </c>
      <c r="E632" s="17">
        <v>143347.25</v>
      </c>
      <c r="F632">
        <v>0</v>
      </c>
      <c r="G632" s="17">
        <v>143347.25</v>
      </c>
      <c r="H632">
        <v>0</v>
      </c>
      <c r="I632" s="17">
        <v>143347.25</v>
      </c>
      <c r="J632">
        <v>0</v>
      </c>
    </row>
    <row r="633" spans="1:10">
      <c r="A633" t="s">
        <v>58</v>
      </c>
      <c r="B633" t="s">
        <v>59</v>
      </c>
      <c r="C633">
        <v>0</v>
      </c>
      <c r="D633">
        <v>0</v>
      </c>
      <c r="E633">
        <v>272.8</v>
      </c>
      <c r="F633">
        <v>0</v>
      </c>
      <c r="G633">
        <v>272.8</v>
      </c>
      <c r="H633">
        <v>0</v>
      </c>
      <c r="I633">
        <v>272.8</v>
      </c>
      <c r="J633">
        <v>0</v>
      </c>
    </row>
    <row r="634" spans="1:10">
      <c r="A634" t="s">
        <v>60</v>
      </c>
      <c r="B634" t="s">
        <v>61</v>
      </c>
      <c r="C634">
        <v>0</v>
      </c>
      <c r="D634">
        <v>0</v>
      </c>
      <c r="E634" s="17">
        <v>3859</v>
      </c>
      <c r="F634">
        <v>0</v>
      </c>
      <c r="G634" s="17">
        <v>3859</v>
      </c>
      <c r="H634">
        <v>0</v>
      </c>
      <c r="I634" s="17">
        <v>3859</v>
      </c>
      <c r="J634">
        <v>0</v>
      </c>
    </row>
    <row r="635" spans="1:10">
      <c r="A635" t="s">
        <v>62</v>
      </c>
      <c r="B635" t="s">
        <v>63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</row>
    <row r="636" spans="1:10">
      <c r="A636" t="s">
        <v>64</v>
      </c>
      <c r="B636" t="s">
        <v>65</v>
      </c>
      <c r="C636">
        <v>0</v>
      </c>
      <c r="D636">
        <v>0</v>
      </c>
      <c r="E636" s="17">
        <v>26200</v>
      </c>
      <c r="F636">
        <v>0</v>
      </c>
      <c r="G636" s="17">
        <v>26200</v>
      </c>
      <c r="H636">
        <v>0</v>
      </c>
      <c r="I636" s="17">
        <v>26200</v>
      </c>
      <c r="J636">
        <v>0</v>
      </c>
    </row>
    <row r="637" spans="1:10">
      <c r="A637" t="s">
        <v>66</v>
      </c>
      <c r="B637" t="s">
        <v>67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</row>
    <row r="638" spans="1:10">
      <c r="A638" t="s">
        <v>68</v>
      </c>
      <c r="B638" t="s">
        <v>69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</row>
    <row r="639" spans="1:10">
      <c r="A639" t="s">
        <v>70</v>
      </c>
      <c r="B639" t="s">
        <v>71</v>
      </c>
      <c r="C639">
        <v>0</v>
      </c>
      <c r="D639">
        <v>0</v>
      </c>
      <c r="E639" s="17">
        <v>19660</v>
      </c>
      <c r="F639">
        <v>0</v>
      </c>
      <c r="G639" s="17">
        <v>19660</v>
      </c>
      <c r="H639">
        <v>0</v>
      </c>
      <c r="I639" s="17">
        <v>19660</v>
      </c>
      <c r="J639">
        <v>0</v>
      </c>
    </row>
    <row r="640" spans="1:10">
      <c r="A640" t="s">
        <v>72</v>
      </c>
      <c r="B640" t="s">
        <v>73</v>
      </c>
      <c r="C640">
        <v>0</v>
      </c>
      <c r="D640">
        <v>0</v>
      </c>
      <c r="E640" s="17">
        <v>1600</v>
      </c>
      <c r="F640">
        <v>0</v>
      </c>
      <c r="G640" s="17">
        <v>1600</v>
      </c>
      <c r="H640">
        <v>0</v>
      </c>
      <c r="I640" s="17">
        <v>1600</v>
      </c>
      <c r="J640">
        <v>0</v>
      </c>
    </row>
    <row r="641" spans="1:10">
      <c r="A641" t="s">
        <v>74</v>
      </c>
      <c r="B641" t="s">
        <v>75</v>
      </c>
      <c r="C641">
        <v>0</v>
      </c>
      <c r="D641">
        <v>0</v>
      </c>
      <c r="E641" s="17">
        <v>5530</v>
      </c>
      <c r="F641">
        <v>0</v>
      </c>
      <c r="G641" s="17">
        <v>5530</v>
      </c>
      <c r="H641">
        <v>0</v>
      </c>
      <c r="I641" s="17">
        <v>5530</v>
      </c>
      <c r="J641">
        <v>0</v>
      </c>
    </row>
    <row r="642" spans="1:10">
      <c r="A642">
        <v>404</v>
      </c>
      <c r="B642" t="s">
        <v>939</v>
      </c>
      <c r="C642">
        <v>0</v>
      </c>
      <c r="D642">
        <v>0</v>
      </c>
      <c r="E642" s="17">
        <v>1997.06</v>
      </c>
      <c r="F642">
        <v>53.9</v>
      </c>
      <c r="G642" s="17">
        <v>1943.16</v>
      </c>
      <c r="H642">
        <v>0</v>
      </c>
      <c r="I642" s="17">
        <v>1943.16</v>
      </c>
      <c r="J642">
        <v>0</v>
      </c>
    </row>
    <row r="643" spans="1:10">
      <c r="A643" t="s">
        <v>235</v>
      </c>
      <c r="B643" t="s">
        <v>236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</row>
    <row r="644" spans="1:10">
      <c r="A644" t="s">
        <v>237</v>
      </c>
      <c r="B644" t="s">
        <v>238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</row>
    <row r="645" spans="1:10">
      <c r="A645" t="s">
        <v>76</v>
      </c>
      <c r="B645" t="s">
        <v>77</v>
      </c>
      <c r="C645">
        <v>0</v>
      </c>
      <c r="D645">
        <v>0</v>
      </c>
      <c r="E645">
        <v>147.6</v>
      </c>
      <c r="F645">
        <v>0</v>
      </c>
      <c r="G645">
        <v>147.6</v>
      </c>
      <c r="H645">
        <v>0</v>
      </c>
      <c r="I645">
        <v>147.6</v>
      </c>
      <c r="J645">
        <v>0</v>
      </c>
    </row>
    <row r="646" spans="1:10">
      <c r="A646" t="s">
        <v>239</v>
      </c>
      <c r="B646" t="s">
        <v>240</v>
      </c>
      <c r="C646">
        <v>0</v>
      </c>
      <c r="D646">
        <v>0</v>
      </c>
      <c r="E646">
        <v>305.56</v>
      </c>
      <c r="F646">
        <v>0</v>
      </c>
      <c r="G646">
        <v>305.56</v>
      </c>
      <c r="H646">
        <v>0</v>
      </c>
      <c r="I646">
        <v>305.56</v>
      </c>
      <c r="J646">
        <v>0</v>
      </c>
    </row>
    <row r="647" spans="1:10">
      <c r="A647" t="s">
        <v>241</v>
      </c>
      <c r="B647" t="s">
        <v>242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</row>
    <row r="648" spans="1:10">
      <c r="A648" t="s">
        <v>78</v>
      </c>
      <c r="B648" t="s">
        <v>79</v>
      </c>
      <c r="C648">
        <v>0</v>
      </c>
      <c r="D648">
        <v>0</v>
      </c>
      <c r="E648">
        <v>437</v>
      </c>
      <c r="F648">
        <v>0</v>
      </c>
      <c r="G648">
        <v>437</v>
      </c>
      <c r="H648">
        <v>0</v>
      </c>
      <c r="I648">
        <v>437</v>
      </c>
      <c r="J648">
        <v>0</v>
      </c>
    </row>
    <row r="649" spans="1:10">
      <c r="A649" t="s">
        <v>243</v>
      </c>
      <c r="B649" t="s">
        <v>244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</row>
    <row r="650" spans="1:10">
      <c r="A650" t="s">
        <v>245</v>
      </c>
      <c r="B650" t="s">
        <v>246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</row>
    <row r="651" spans="1:10">
      <c r="A651" t="s">
        <v>247</v>
      </c>
      <c r="B651" t="s">
        <v>248</v>
      </c>
      <c r="C651">
        <v>0</v>
      </c>
      <c r="D651">
        <v>0</v>
      </c>
      <c r="E651" s="17">
        <v>1030.9000000000001</v>
      </c>
      <c r="F651">
        <v>53.9</v>
      </c>
      <c r="G651">
        <v>977</v>
      </c>
      <c r="H651">
        <v>0</v>
      </c>
      <c r="I651">
        <v>977</v>
      </c>
      <c r="J651">
        <v>0</v>
      </c>
    </row>
    <row r="652" spans="1:10">
      <c r="A652" t="s">
        <v>249</v>
      </c>
      <c r="B652" t="s">
        <v>80</v>
      </c>
      <c r="C652">
        <v>0</v>
      </c>
      <c r="D652">
        <v>0</v>
      </c>
      <c r="E652">
        <v>76</v>
      </c>
      <c r="F652">
        <v>0</v>
      </c>
      <c r="G652">
        <v>76</v>
      </c>
      <c r="H652">
        <v>0</v>
      </c>
      <c r="I652">
        <v>76</v>
      </c>
      <c r="J652">
        <v>0</v>
      </c>
    </row>
    <row r="653" spans="1:10">
      <c r="A653">
        <v>405</v>
      </c>
      <c r="B653" t="s">
        <v>940</v>
      </c>
      <c r="C653">
        <v>0</v>
      </c>
      <c r="D653">
        <v>0</v>
      </c>
      <c r="E653" s="17">
        <v>978446.76</v>
      </c>
      <c r="F653" s="17">
        <v>3200</v>
      </c>
      <c r="G653" s="17">
        <v>975246.76</v>
      </c>
      <c r="H653">
        <v>0</v>
      </c>
      <c r="I653" s="17">
        <v>975246.76</v>
      </c>
      <c r="J653">
        <v>0</v>
      </c>
    </row>
    <row r="654" spans="1:10">
      <c r="A654" t="s">
        <v>250</v>
      </c>
      <c r="B654" t="s">
        <v>251</v>
      </c>
      <c r="C654">
        <v>0</v>
      </c>
      <c r="D654">
        <v>0</v>
      </c>
      <c r="E654" s="17">
        <v>523933.76</v>
      </c>
      <c r="F654">
        <v>0</v>
      </c>
      <c r="G654" s="17">
        <v>523933.76</v>
      </c>
      <c r="H654">
        <v>0</v>
      </c>
      <c r="I654" s="17">
        <v>523933.76</v>
      </c>
      <c r="J654">
        <v>0</v>
      </c>
    </row>
    <row r="655" spans="1:10">
      <c r="A655" t="s">
        <v>81</v>
      </c>
      <c r="B655" t="s">
        <v>82</v>
      </c>
      <c r="C655">
        <v>0</v>
      </c>
      <c r="D655">
        <v>0</v>
      </c>
      <c r="E655" s="17">
        <v>513177.76</v>
      </c>
      <c r="F655">
        <v>0</v>
      </c>
      <c r="G655" s="17">
        <v>513177.76</v>
      </c>
      <c r="H655">
        <v>0</v>
      </c>
      <c r="I655" s="17">
        <v>513177.76</v>
      </c>
      <c r="J655">
        <v>0</v>
      </c>
    </row>
    <row r="656" spans="1:10">
      <c r="A656" t="s">
        <v>83</v>
      </c>
      <c r="B656" t="s">
        <v>84</v>
      </c>
      <c r="C656">
        <v>0</v>
      </c>
      <c r="D656">
        <v>0</v>
      </c>
      <c r="E656" s="17">
        <v>10756</v>
      </c>
      <c r="F656">
        <v>0</v>
      </c>
      <c r="G656" s="17">
        <v>10756</v>
      </c>
      <c r="H656">
        <v>0</v>
      </c>
      <c r="I656" s="17">
        <v>10756</v>
      </c>
      <c r="J656">
        <v>0</v>
      </c>
    </row>
    <row r="657" spans="1:10">
      <c r="A657" t="s">
        <v>85</v>
      </c>
      <c r="B657" t="s">
        <v>86</v>
      </c>
      <c r="C657">
        <v>0</v>
      </c>
      <c r="D657">
        <v>0</v>
      </c>
      <c r="E657" s="17">
        <v>34325</v>
      </c>
      <c r="F657">
        <v>0</v>
      </c>
      <c r="G657" s="17">
        <v>34325</v>
      </c>
      <c r="H657">
        <v>0</v>
      </c>
      <c r="I657" s="17">
        <v>34325</v>
      </c>
      <c r="J657">
        <v>0</v>
      </c>
    </row>
    <row r="658" spans="1:10">
      <c r="A658" t="s">
        <v>87</v>
      </c>
      <c r="B658" t="s">
        <v>88</v>
      </c>
      <c r="C658">
        <v>0</v>
      </c>
      <c r="D658">
        <v>0</v>
      </c>
      <c r="E658" s="17">
        <v>24000</v>
      </c>
      <c r="F658">
        <v>0</v>
      </c>
      <c r="G658" s="17">
        <v>24000</v>
      </c>
      <c r="H658">
        <v>0</v>
      </c>
      <c r="I658" s="17">
        <v>24000</v>
      </c>
      <c r="J658">
        <v>0</v>
      </c>
    </row>
    <row r="659" spans="1:10">
      <c r="A659" t="s">
        <v>89</v>
      </c>
      <c r="B659" t="s">
        <v>90</v>
      </c>
      <c r="C659">
        <v>0</v>
      </c>
      <c r="D659">
        <v>0</v>
      </c>
      <c r="E659" s="17">
        <v>10325</v>
      </c>
      <c r="F659">
        <v>0</v>
      </c>
      <c r="G659" s="17">
        <v>10325</v>
      </c>
      <c r="H659">
        <v>0</v>
      </c>
      <c r="I659" s="17">
        <v>10325</v>
      </c>
      <c r="J659">
        <v>0</v>
      </c>
    </row>
    <row r="660" spans="1:10">
      <c r="A660" t="s">
        <v>252</v>
      </c>
      <c r="B660" t="s">
        <v>253</v>
      </c>
      <c r="C660">
        <v>0</v>
      </c>
      <c r="D660">
        <v>0</v>
      </c>
      <c r="E660" s="17">
        <v>24986</v>
      </c>
      <c r="F660">
        <v>0</v>
      </c>
      <c r="G660" s="17">
        <v>24986</v>
      </c>
      <c r="H660">
        <v>0</v>
      </c>
      <c r="I660" s="17">
        <v>24986</v>
      </c>
      <c r="J660">
        <v>0</v>
      </c>
    </row>
    <row r="661" spans="1:10">
      <c r="A661" t="s">
        <v>91</v>
      </c>
      <c r="B661" t="s">
        <v>92</v>
      </c>
      <c r="C661">
        <v>0</v>
      </c>
      <c r="D661">
        <v>0</v>
      </c>
      <c r="E661" s="17">
        <v>22886</v>
      </c>
      <c r="F661">
        <v>0</v>
      </c>
      <c r="G661" s="17">
        <v>22886</v>
      </c>
      <c r="H661">
        <v>0</v>
      </c>
      <c r="I661" s="17">
        <v>22886</v>
      </c>
      <c r="J661">
        <v>0</v>
      </c>
    </row>
    <row r="662" spans="1:10">
      <c r="A662" t="s">
        <v>93</v>
      </c>
      <c r="B662" t="s">
        <v>94</v>
      </c>
      <c r="C662">
        <v>0</v>
      </c>
      <c r="D662">
        <v>0</v>
      </c>
      <c r="E662" s="17">
        <v>2100</v>
      </c>
      <c r="F662">
        <v>0</v>
      </c>
      <c r="G662" s="17">
        <v>2100</v>
      </c>
      <c r="H662">
        <v>0</v>
      </c>
      <c r="I662" s="17">
        <v>2100</v>
      </c>
      <c r="J662">
        <v>0</v>
      </c>
    </row>
    <row r="663" spans="1:10">
      <c r="A663" t="s">
        <v>95</v>
      </c>
      <c r="B663" t="s">
        <v>96</v>
      </c>
      <c r="C663">
        <v>0</v>
      </c>
      <c r="D663">
        <v>0</v>
      </c>
      <c r="E663" s="17">
        <v>3200</v>
      </c>
      <c r="F663" s="17">
        <v>3200</v>
      </c>
      <c r="G663">
        <v>0</v>
      </c>
      <c r="H663">
        <v>0</v>
      </c>
      <c r="I663">
        <v>0</v>
      </c>
      <c r="J663">
        <v>0</v>
      </c>
    </row>
    <row r="664" spans="1:10">
      <c r="A664" t="s">
        <v>97</v>
      </c>
      <c r="B664" t="s">
        <v>98</v>
      </c>
      <c r="C664">
        <v>0</v>
      </c>
      <c r="D664">
        <v>0</v>
      </c>
      <c r="E664" s="17">
        <v>3200</v>
      </c>
      <c r="F664" s="17">
        <v>3200</v>
      </c>
      <c r="G664">
        <v>0</v>
      </c>
      <c r="H664">
        <v>0</v>
      </c>
      <c r="I664">
        <v>0</v>
      </c>
      <c r="J664">
        <v>0</v>
      </c>
    </row>
    <row r="665" spans="1:10">
      <c r="A665" t="s">
        <v>99</v>
      </c>
      <c r="B665" t="s">
        <v>100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</row>
    <row r="666" spans="1:10">
      <c r="A666" t="s">
        <v>101</v>
      </c>
      <c r="B666" t="s">
        <v>102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</row>
    <row r="667" spans="1:10">
      <c r="A667" t="s">
        <v>1875</v>
      </c>
      <c r="B667" t="s">
        <v>1876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</row>
    <row r="668" spans="1:10">
      <c r="A668" t="s">
        <v>1877</v>
      </c>
      <c r="B668" t="s">
        <v>1878</v>
      </c>
      <c r="C668">
        <v>0</v>
      </c>
      <c r="D668">
        <v>0</v>
      </c>
      <c r="E668" s="17">
        <v>129746</v>
      </c>
      <c r="F668">
        <v>0</v>
      </c>
      <c r="G668" s="17">
        <v>129746</v>
      </c>
      <c r="H668">
        <v>0</v>
      </c>
      <c r="I668" s="17">
        <v>129746</v>
      </c>
      <c r="J668">
        <v>0</v>
      </c>
    </row>
    <row r="669" spans="1:10">
      <c r="A669" t="s">
        <v>1879</v>
      </c>
      <c r="B669" t="s">
        <v>1880</v>
      </c>
      <c r="C669">
        <v>0</v>
      </c>
      <c r="D669">
        <v>0</v>
      </c>
      <c r="E669" s="17">
        <v>262256</v>
      </c>
      <c r="F669">
        <v>0</v>
      </c>
      <c r="G669" s="17">
        <v>262256</v>
      </c>
      <c r="H669">
        <v>0</v>
      </c>
      <c r="I669" s="17">
        <v>262256</v>
      </c>
      <c r="J669">
        <v>0</v>
      </c>
    </row>
    <row r="670" spans="1:10">
      <c r="A670">
        <v>406</v>
      </c>
      <c r="B670" t="s">
        <v>254</v>
      </c>
      <c r="C670">
        <v>0</v>
      </c>
      <c r="D670">
        <v>0</v>
      </c>
      <c r="E670" s="17">
        <v>98076.28</v>
      </c>
      <c r="F670">
        <v>0</v>
      </c>
      <c r="G670" s="17">
        <v>98076.28</v>
      </c>
      <c r="H670">
        <v>0</v>
      </c>
      <c r="I670" s="17">
        <v>98076.28</v>
      </c>
      <c r="J670">
        <v>0</v>
      </c>
    </row>
    <row r="671" spans="1:10">
      <c r="A671" t="s">
        <v>255</v>
      </c>
      <c r="B671" t="s">
        <v>1881</v>
      </c>
      <c r="C671">
        <v>0</v>
      </c>
      <c r="D671">
        <v>0</v>
      </c>
      <c r="E671" s="17">
        <v>90984.639999999999</v>
      </c>
      <c r="F671">
        <v>0</v>
      </c>
      <c r="G671" s="17">
        <v>90984.639999999999</v>
      </c>
      <c r="H671">
        <v>0</v>
      </c>
      <c r="I671" s="17">
        <v>90984.639999999999</v>
      </c>
      <c r="J671">
        <v>0</v>
      </c>
    </row>
    <row r="672" spans="1:10">
      <c r="A672" t="s">
        <v>1882</v>
      </c>
      <c r="B672" t="s">
        <v>1883</v>
      </c>
      <c r="C672">
        <v>0</v>
      </c>
      <c r="D672">
        <v>0</v>
      </c>
      <c r="E672" s="17">
        <v>89720.39</v>
      </c>
      <c r="F672">
        <v>0</v>
      </c>
      <c r="G672" s="17">
        <v>89720.39</v>
      </c>
      <c r="H672">
        <v>0</v>
      </c>
      <c r="I672" s="17">
        <v>89720.39</v>
      </c>
      <c r="J672">
        <v>0</v>
      </c>
    </row>
    <row r="673" spans="1:10">
      <c r="A673" t="s">
        <v>1884</v>
      </c>
      <c r="B673" t="s">
        <v>1885</v>
      </c>
      <c r="C673">
        <v>0</v>
      </c>
      <c r="D673">
        <v>0</v>
      </c>
      <c r="E673" s="17">
        <v>1264.25</v>
      </c>
      <c r="F673">
        <v>0</v>
      </c>
      <c r="G673" s="17">
        <v>1264.25</v>
      </c>
      <c r="H673">
        <v>0</v>
      </c>
      <c r="I673" s="17">
        <v>1264.25</v>
      </c>
      <c r="J673">
        <v>0</v>
      </c>
    </row>
    <row r="674" spans="1:10">
      <c r="A674" t="s">
        <v>1886</v>
      </c>
      <c r="B674" t="s">
        <v>1887</v>
      </c>
      <c r="C674">
        <v>0</v>
      </c>
      <c r="D674">
        <v>0</v>
      </c>
      <c r="E674" s="17">
        <v>2852.23</v>
      </c>
      <c r="F674">
        <v>0</v>
      </c>
      <c r="G674" s="17">
        <v>2852.23</v>
      </c>
      <c r="H674">
        <v>0</v>
      </c>
      <c r="I674" s="17">
        <v>2852.23</v>
      </c>
      <c r="J674">
        <v>0</v>
      </c>
    </row>
    <row r="675" spans="1:10">
      <c r="A675" t="s">
        <v>1888</v>
      </c>
      <c r="B675" t="s">
        <v>1889</v>
      </c>
      <c r="C675">
        <v>0</v>
      </c>
      <c r="D675">
        <v>0</v>
      </c>
      <c r="E675">
        <v>964.8</v>
      </c>
      <c r="F675">
        <v>0</v>
      </c>
      <c r="G675">
        <v>964.8</v>
      </c>
      <c r="H675">
        <v>0</v>
      </c>
      <c r="I675">
        <v>964.8</v>
      </c>
      <c r="J675">
        <v>0</v>
      </c>
    </row>
    <row r="676" spans="1:10">
      <c r="A676" t="s">
        <v>1890</v>
      </c>
      <c r="B676" t="s">
        <v>1891</v>
      </c>
      <c r="C676">
        <v>0</v>
      </c>
      <c r="D676">
        <v>0</v>
      </c>
      <c r="E676" s="17">
        <v>1887.43</v>
      </c>
      <c r="F676">
        <v>0</v>
      </c>
      <c r="G676" s="17">
        <v>1887.43</v>
      </c>
      <c r="H676">
        <v>0</v>
      </c>
      <c r="I676" s="17">
        <v>1887.43</v>
      </c>
      <c r="J676">
        <v>0</v>
      </c>
    </row>
    <row r="677" spans="1:10">
      <c r="A677" t="s">
        <v>256</v>
      </c>
      <c r="B677" t="s">
        <v>1892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</row>
    <row r="678" spans="1:10">
      <c r="A678" t="s">
        <v>1893</v>
      </c>
      <c r="B678" t="s">
        <v>1894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</row>
    <row r="679" spans="1:10">
      <c r="A679" t="s">
        <v>1895</v>
      </c>
      <c r="B679" t="s">
        <v>1896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</row>
    <row r="680" spans="1:10">
      <c r="A680" t="s">
        <v>1897</v>
      </c>
      <c r="B680" t="s">
        <v>1898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</row>
    <row r="681" spans="1:10">
      <c r="A681" t="s">
        <v>1899</v>
      </c>
      <c r="B681" t="s">
        <v>1900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</row>
    <row r="682" spans="1:10">
      <c r="A682" t="s">
        <v>1901</v>
      </c>
      <c r="B682" t="s">
        <v>1902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</row>
    <row r="683" spans="1:10">
      <c r="A683" t="s">
        <v>1903</v>
      </c>
      <c r="B683" t="s">
        <v>1904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</row>
    <row r="684" spans="1:10">
      <c r="A684" t="s">
        <v>1905</v>
      </c>
      <c r="B684" t="s">
        <v>1906</v>
      </c>
      <c r="C684">
        <v>0</v>
      </c>
      <c r="D684">
        <v>0</v>
      </c>
      <c r="E684" s="17">
        <v>2745.99</v>
      </c>
      <c r="F684">
        <v>0</v>
      </c>
      <c r="G684" s="17">
        <v>2745.99</v>
      </c>
      <c r="H684">
        <v>0</v>
      </c>
      <c r="I684" s="17">
        <v>2745.99</v>
      </c>
      <c r="J684">
        <v>0</v>
      </c>
    </row>
    <row r="685" spans="1:10">
      <c r="A685" t="s">
        <v>1907</v>
      </c>
      <c r="B685" t="s">
        <v>257</v>
      </c>
      <c r="C685">
        <v>0</v>
      </c>
      <c r="D685">
        <v>0</v>
      </c>
      <c r="E685" s="17">
        <v>1493.42</v>
      </c>
      <c r="F685">
        <v>0</v>
      </c>
      <c r="G685" s="17">
        <v>1493.42</v>
      </c>
      <c r="H685">
        <v>0</v>
      </c>
      <c r="I685" s="17">
        <v>1493.42</v>
      </c>
      <c r="J685">
        <v>0</v>
      </c>
    </row>
    <row r="686" spans="1:10">
      <c r="A686" t="s">
        <v>1908</v>
      </c>
      <c r="B686" t="s">
        <v>1909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</row>
    <row r="687" spans="1:10">
      <c r="A687">
        <v>409</v>
      </c>
      <c r="B687" t="s">
        <v>258</v>
      </c>
      <c r="C687">
        <v>0</v>
      </c>
      <c r="D687">
        <v>0</v>
      </c>
      <c r="E687" s="17">
        <v>67920.789999999994</v>
      </c>
      <c r="F687" s="17">
        <v>1970</v>
      </c>
      <c r="G687" s="17">
        <v>65950.789999999994</v>
      </c>
      <c r="H687">
        <v>0</v>
      </c>
      <c r="I687" s="17">
        <v>65950.789999999994</v>
      </c>
      <c r="J687">
        <v>0</v>
      </c>
    </row>
    <row r="688" spans="1:10">
      <c r="A688" t="s">
        <v>259</v>
      </c>
      <c r="B688" t="s">
        <v>260</v>
      </c>
      <c r="C688">
        <v>0</v>
      </c>
      <c r="D688">
        <v>0</v>
      </c>
      <c r="E688" s="17">
        <v>10728.06</v>
      </c>
      <c r="F688">
        <v>0</v>
      </c>
      <c r="G688" s="17">
        <v>10728.06</v>
      </c>
      <c r="H688">
        <v>0</v>
      </c>
      <c r="I688" s="17">
        <v>10728.06</v>
      </c>
      <c r="J688">
        <v>0</v>
      </c>
    </row>
    <row r="689" spans="1:10">
      <c r="A689" t="s">
        <v>1910</v>
      </c>
      <c r="B689" t="s">
        <v>1911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</row>
    <row r="690" spans="1:10">
      <c r="A690" t="s">
        <v>261</v>
      </c>
      <c r="B690" t="s">
        <v>1912</v>
      </c>
      <c r="C690">
        <v>0</v>
      </c>
      <c r="D690">
        <v>0</v>
      </c>
      <c r="E690" s="17">
        <v>6176</v>
      </c>
      <c r="F690">
        <v>0</v>
      </c>
      <c r="G690" s="17">
        <v>6176</v>
      </c>
      <c r="H690">
        <v>0</v>
      </c>
      <c r="I690" s="17">
        <v>6176</v>
      </c>
      <c r="J690">
        <v>0</v>
      </c>
    </row>
    <row r="691" spans="1:10">
      <c r="A691" t="s">
        <v>1913</v>
      </c>
      <c r="B691" t="s">
        <v>1914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</row>
    <row r="692" spans="1:10">
      <c r="A692" t="s">
        <v>1599</v>
      </c>
      <c r="B692" t="s">
        <v>1600</v>
      </c>
      <c r="C692">
        <v>0</v>
      </c>
      <c r="D692">
        <v>0</v>
      </c>
      <c r="E692">
        <v>719</v>
      </c>
      <c r="F692">
        <v>0</v>
      </c>
      <c r="G692">
        <v>719</v>
      </c>
      <c r="H692">
        <v>0</v>
      </c>
      <c r="I692">
        <v>719</v>
      </c>
      <c r="J692">
        <v>0</v>
      </c>
    </row>
    <row r="693" spans="1:10">
      <c r="A693" t="s">
        <v>1601</v>
      </c>
      <c r="B693" t="s">
        <v>1602</v>
      </c>
      <c r="C693">
        <v>0</v>
      </c>
      <c r="D693">
        <v>0</v>
      </c>
      <c r="E693" s="17">
        <v>31231.94</v>
      </c>
      <c r="F693">
        <v>0</v>
      </c>
      <c r="G693" s="17">
        <v>31231.94</v>
      </c>
      <c r="H693">
        <v>0</v>
      </c>
      <c r="I693" s="17">
        <v>31231.94</v>
      </c>
      <c r="J693">
        <v>0</v>
      </c>
    </row>
    <row r="694" spans="1:10">
      <c r="A694" t="s">
        <v>1915</v>
      </c>
      <c r="B694" t="s">
        <v>1916</v>
      </c>
      <c r="C694">
        <v>0</v>
      </c>
      <c r="D694">
        <v>0</v>
      </c>
      <c r="E694" s="17">
        <v>11543</v>
      </c>
      <c r="F694">
        <v>0</v>
      </c>
      <c r="G694" s="17">
        <v>11543</v>
      </c>
      <c r="H694">
        <v>0</v>
      </c>
      <c r="I694" s="17">
        <v>11543</v>
      </c>
      <c r="J694">
        <v>0</v>
      </c>
    </row>
    <row r="695" spans="1:10">
      <c r="A695" t="s">
        <v>1917</v>
      </c>
      <c r="B695" t="s">
        <v>1918</v>
      </c>
      <c r="C695">
        <v>0</v>
      </c>
      <c r="D695">
        <v>0</v>
      </c>
      <c r="E695" s="17">
        <v>19431.080000000002</v>
      </c>
      <c r="F695">
        <v>0</v>
      </c>
      <c r="G695" s="17">
        <v>19431.080000000002</v>
      </c>
      <c r="H695">
        <v>0</v>
      </c>
      <c r="I695" s="17">
        <v>19431.080000000002</v>
      </c>
      <c r="J695">
        <v>0</v>
      </c>
    </row>
    <row r="696" spans="1:10">
      <c r="A696" t="s">
        <v>1919</v>
      </c>
      <c r="B696" t="s">
        <v>1920</v>
      </c>
      <c r="C696">
        <v>0</v>
      </c>
      <c r="D696">
        <v>0</v>
      </c>
      <c r="E696">
        <v>234.91</v>
      </c>
      <c r="F696">
        <v>0</v>
      </c>
      <c r="G696">
        <v>234.91</v>
      </c>
      <c r="H696">
        <v>0</v>
      </c>
      <c r="I696">
        <v>234.91</v>
      </c>
      <c r="J696">
        <v>0</v>
      </c>
    </row>
    <row r="697" spans="1:10">
      <c r="A697" t="s">
        <v>1921</v>
      </c>
      <c r="B697" t="s">
        <v>1922</v>
      </c>
      <c r="C697">
        <v>0</v>
      </c>
      <c r="D697">
        <v>0</v>
      </c>
      <c r="E697">
        <v>22.95</v>
      </c>
      <c r="F697">
        <v>0</v>
      </c>
      <c r="G697">
        <v>22.95</v>
      </c>
      <c r="H697">
        <v>0</v>
      </c>
      <c r="I697">
        <v>22.95</v>
      </c>
      <c r="J697">
        <v>0</v>
      </c>
    </row>
    <row r="698" spans="1:10">
      <c r="A698" t="s">
        <v>1923</v>
      </c>
      <c r="B698" t="s">
        <v>1924</v>
      </c>
      <c r="C698">
        <v>0</v>
      </c>
      <c r="D698">
        <v>0</v>
      </c>
      <c r="E698" s="17">
        <v>8125</v>
      </c>
      <c r="F698" s="17">
        <v>1970</v>
      </c>
      <c r="G698" s="17">
        <v>6155</v>
      </c>
      <c r="H698">
        <v>0</v>
      </c>
      <c r="I698" s="17">
        <v>6155</v>
      </c>
      <c r="J698">
        <v>0</v>
      </c>
    </row>
    <row r="699" spans="1:10">
      <c r="A699" t="s">
        <v>1925</v>
      </c>
      <c r="B699" t="s">
        <v>1926</v>
      </c>
      <c r="C699">
        <v>0</v>
      </c>
      <c r="D699">
        <v>0</v>
      </c>
      <c r="E699" s="17">
        <v>7400.5</v>
      </c>
      <c r="F699" s="17">
        <v>1901</v>
      </c>
      <c r="G699" s="17">
        <v>5499.5</v>
      </c>
      <c r="H699">
        <v>0</v>
      </c>
      <c r="I699" s="17">
        <v>5499.5</v>
      </c>
      <c r="J699">
        <v>0</v>
      </c>
    </row>
    <row r="700" spans="1:10">
      <c r="A700" t="s">
        <v>1927</v>
      </c>
      <c r="B700" t="s">
        <v>1928</v>
      </c>
      <c r="C700">
        <v>0</v>
      </c>
      <c r="D700">
        <v>0</v>
      </c>
      <c r="E700">
        <v>724.5</v>
      </c>
      <c r="F700">
        <v>69</v>
      </c>
      <c r="G700">
        <v>655.5</v>
      </c>
      <c r="H700">
        <v>0</v>
      </c>
      <c r="I700">
        <v>655.5</v>
      </c>
      <c r="J700">
        <v>0</v>
      </c>
    </row>
    <row r="701" spans="1:10">
      <c r="A701" t="s">
        <v>1929</v>
      </c>
      <c r="B701" t="s">
        <v>1930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</row>
    <row r="702" spans="1:10">
      <c r="A702" t="s">
        <v>1931</v>
      </c>
      <c r="B702" t="s">
        <v>1932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</row>
    <row r="703" spans="1:10">
      <c r="A703" t="s">
        <v>1603</v>
      </c>
      <c r="B703" t="s">
        <v>1604</v>
      </c>
      <c r="C703">
        <v>0</v>
      </c>
      <c r="D703">
        <v>0</v>
      </c>
      <c r="E703" s="17">
        <v>7268.46</v>
      </c>
      <c r="F703">
        <v>0</v>
      </c>
      <c r="G703" s="17">
        <v>7268.46</v>
      </c>
      <c r="H703">
        <v>0</v>
      </c>
      <c r="I703" s="17">
        <v>7268.46</v>
      </c>
      <c r="J703">
        <v>0</v>
      </c>
    </row>
    <row r="704" spans="1:10">
      <c r="A704" t="s">
        <v>1933</v>
      </c>
      <c r="B704" t="s">
        <v>1934</v>
      </c>
      <c r="C704">
        <v>0</v>
      </c>
      <c r="D704">
        <v>0</v>
      </c>
      <c r="E704" s="17">
        <v>2156.7600000000002</v>
      </c>
      <c r="F704">
        <v>0</v>
      </c>
      <c r="G704" s="17">
        <v>2156.7600000000002</v>
      </c>
      <c r="H704">
        <v>0</v>
      </c>
      <c r="I704" s="17">
        <v>2156.7600000000002</v>
      </c>
      <c r="J704">
        <v>0</v>
      </c>
    </row>
    <row r="705" spans="1:10">
      <c r="A705" t="s">
        <v>1935</v>
      </c>
      <c r="B705" t="s">
        <v>1936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</row>
    <row r="706" spans="1:10">
      <c r="A706" t="s">
        <v>1937</v>
      </c>
      <c r="B706" t="s">
        <v>1938</v>
      </c>
      <c r="C706">
        <v>0</v>
      </c>
      <c r="D706">
        <v>0</v>
      </c>
      <c r="E706" s="17">
        <v>5111.7</v>
      </c>
      <c r="F706">
        <v>0</v>
      </c>
      <c r="G706" s="17">
        <v>5111.7</v>
      </c>
      <c r="H706">
        <v>0</v>
      </c>
      <c r="I706" s="17">
        <v>5111.7</v>
      </c>
      <c r="J706">
        <v>0</v>
      </c>
    </row>
    <row r="707" spans="1:10">
      <c r="A707" t="s">
        <v>1939</v>
      </c>
      <c r="B707" t="s">
        <v>1940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</row>
    <row r="708" spans="1:10">
      <c r="A708" t="s">
        <v>1941</v>
      </c>
      <c r="B708" t="s">
        <v>1942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</row>
    <row r="709" spans="1:10">
      <c r="A709" t="s">
        <v>1943</v>
      </c>
      <c r="B709" t="s">
        <v>1944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</row>
    <row r="710" spans="1:10">
      <c r="A710" t="s">
        <v>1945</v>
      </c>
      <c r="B710" t="s">
        <v>1946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</row>
    <row r="711" spans="1:10">
      <c r="A711" t="s">
        <v>1947</v>
      </c>
      <c r="B711" t="s">
        <v>1948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</row>
    <row r="712" spans="1:10">
      <c r="A712" t="s">
        <v>1949</v>
      </c>
      <c r="B712" t="s">
        <v>1950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</row>
    <row r="713" spans="1:10">
      <c r="A713" t="s">
        <v>1605</v>
      </c>
      <c r="B713" t="s">
        <v>262</v>
      </c>
      <c r="C713">
        <v>0</v>
      </c>
      <c r="D713">
        <v>0</v>
      </c>
      <c r="E713">
        <v>517.76</v>
      </c>
      <c r="F713">
        <v>0</v>
      </c>
      <c r="G713">
        <v>517.76</v>
      </c>
      <c r="H713">
        <v>0</v>
      </c>
      <c r="I713">
        <v>517.76</v>
      </c>
      <c r="J713">
        <v>0</v>
      </c>
    </row>
    <row r="714" spans="1:10">
      <c r="A714" t="s">
        <v>1951</v>
      </c>
      <c r="B714" t="s">
        <v>1952</v>
      </c>
      <c r="C714">
        <v>0</v>
      </c>
      <c r="D714">
        <v>0</v>
      </c>
      <c r="E714" s="17">
        <v>1510.57</v>
      </c>
      <c r="F714">
        <v>0</v>
      </c>
      <c r="G714" s="17">
        <v>1510.57</v>
      </c>
      <c r="H714">
        <v>0</v>
      </c>
      <c r="I714" s="17">
        <v>1510.57</v>
      </c>
      <c r="J714">
        <v>0</v>
      </c>
    </row>
    <row r="715" spans="1:10">
      <c r="A715" t="s">
        <v>1953</v>
      </c>
      <c r="B715" t="s">
        <v>258</v>
      </c>
      <c r="C715">
        <v>0</v>
      </c>
      <c r="D715">
        <v>0</v>
      </c>
      <c r="E715" s="17">
        <v>1440</v>
      </c>
      <c r="F715">
        <v>0</v>
      </c>
      <c r="G715" s="17">
        <v>1440</v>
      </c>
      <c r="H715">
        <v>0</v>
      </c>
      <c r="I715" s="17">
        <v>1440</v>
      </c>
      <c r="J715">
        <v>0</v>
      </c>
    </row>
    <row r="716" spans="1:10">
      <c r="A716" t="s">
        <v>1954</v>
      </c>
      <c r="B716" t="s">
        <v>1955</v>
      </c>
      <c r="C716">
        <v>0</v>
      </c>
      <c r="D716">
        <v>0</v>
      </c>
      <c r="E716">
        <v>204</v>
      </c>
      <c r="F716">
        <v>0</v>
      </c>
      <c r="G716">
        <v>204</v>
      </c>
      <c r="H716">
        <v>0</v>
      </c>
      <c r="I716">
        <v>204</v>
      </c>
      <c r="J716">
        <v>0</v>
      </c>
    </row>
    <row r="717" spans="1:10">
      <c r="A717">
        <v>490</v>
      </c>
      <c r="B717" t="s">
        <v>1606</v>
      </c>
      <c r="C717">
        <v>0</v>
      </c>
      <c r="D717">
        <v>0</v>
      </c>
      <c r="E717" s="17">
        <v>5505.65</v>
      </c>
      <c r="F717" s="17">
        <v>2313572.4700000002</v>
      </c>
      <c r="G717">
        <v>0</v>
      </c>
      <c r="H717" s="17">
        <v>2308066.8199999998</v>
      </c>
      <c r="I717">
        <v>0</v>
      </c>
      <c r="J717" s="17">
        <v>2308066.8199999998</v>
      </c>
    </row>
    <row r="718" spans="1:10">
      <c r="A718" t="s">
        <v>1607</v>
      </c>
      <c r="B718" t="s">
        <v>1606</v>
      </c>
      <c r="C718">
        <v>0</v>
      </c>
      <c r="D718">
        <v>0</v>
      </c>
      <c r="E718" s="17">
        <v>4795.1400000000003</v>
      </c>
      <c r="F718" s="17">
        <v>2312861.96</v>
      </c>
      <c r="G718">
        <v>0</v>
      </c>
      <c r="H718" s="17">
        <v>2308066.8199999998</v>
      </c>
      <c r="I718">
        <v>0</v>
      </c>
      <c r="J718" s="17">
        <v>2308066.8199999998</v>
      </c>
    </row>
    <row r="719" spans="1:10">
      <c r="A719" t="s">
        <v>1609</v>
      </c>
      <c r="B719" t="s">
        <v>1956</v>
      </c>
      <c r="C719">
        <v>0</v>
      </c>
      <c r="D719">
        <v>0</v>
      </c>
      <c r="E719">
        <v>710.51</v>
      </c>
      <c r="F719">
        <v>710.51</v>
      </c>
      <c r="G719">
        <v>0</v>
      </c>
      <c r="H719">
        <v>0</v>
      </c>
      <c r="I719">
        <v>0</v>
      </c>
      <c r="J719">
        <v>0</v>
      </c>
    </row>
    <row r="720" spans="1:10">
      <c r="A720" t="s">
        <v>1611</v>
      </c>
      <c r="B720" t="s">
        <v>1957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</row>
    <row r="721" spans="1:10">
      <c r="A721" t="s">
        <v>1613</v>
      </c>
      <c r="B721" t="s">
        <v>1958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</row>
    <row r="722" spans="1:10">
      <c r="A722">
        <v>501</v>
      </c>
      <c r="B722" t="s">
        <v>1959</v>
      </c>
      <c r="C722">
        <v>0</v>
      </c>
      <c r="D722">
        <v>0</v>
      </c>
      <c r="E722" s="17">
        <v>842690.74</v>
      </c>
      <c r="F722" s="17">
        <v>77010.89</v>
      </c>
      <c r="G722" s="17">
        <v>765679.85</v>
      </c>
      <c r="H722">
        <v>0</v>
      </c>
      <c r="I722" s="17">
        <v>765679.85</v>
      </c>
      <c r="J722">
        <v>0</v>
      </c>
    </row>
    <row r="723" spans="1:10">
      <c r="A723" t="s">
        <v>1960</v>
      </c>
      <c r="B723" t="s">
        <v>1242</v>
      </c>
      <c r="C723">
        <v>0</v>
      </c>
      <c r="D723">
        <v>0</v>
      </c>
      <c r="E723" s="17">
        <v>182123.45</v>
      </c>
      <c r="F723" s="17">
        <v>16828.150000000001</v>
      </c>
      <c r="G723" s="17">
        <v>165295.29999999999</v>
      </c>
      <c r="H723">
        <v>0</v>
      </c>
      <c r="I723" s="17">
        <v>165295.29999999999</v>
      </c>
      <c r="J723">
        <v>0</v>
      </c>
    </row>
    <row r="724" spans="1:10">
      <c r="A724" t="s">
        <v>1243</v>
      </c>
      <c r="B724" t="s">
        <v>1244</v>
      </c>
      <c r="C724">
        <v>0</v>
      </c>
      <c r="D724">
        <v>0</v>
      </c>
      <c r="E724" s="17">
        <v>33440.42</v>
      </c>
      <c r="F724">
        <v>567.75</v>
      </c>
      <c r="G724" s="17">
        <v>32872.67</v>
      </c>
      <c r="H724">
        <v>0</v>
      </c>
      <c r="I724" s="17">
        <v>32872.67</v>
      </c>
      <c r="J724">
        <v>0</v>
      </c>
    </row>
    <row r="725" spans="1:10">
      <c r="A725" t="s">
        <v>1246</v>
      </c>
      <c r="B725" t="s">
        <v>1247</v>
      </c>
      <c r="C725">
        <v>0</v>
      </c>
      <c r="D725">
        <v>0</v>
      </c>
      <c r="E725" s="17">
        <v>48813.16</v>
      </c>
      <c r="F725" s="17">
        <v>2902.42</v>
      </c>
      <c r="G725" s="17">
        <v>45910.74</v>
      </c>
      <c r="H725">
        <v>0</v>
      </c>
      <c r="I725" s="17">
        <v>45910.74</v>
      </c>
      <c r="J725">
        <v>0</v>
      </c>
    </row>
    <row r="726" spans="1:10">
      <c r="A726" t="s">
        <v>1248</v>
      </c>
      <c r="B726" t="s">
        <v>1249</v>
      </c>
      <c r="C726">
        <v>0</v>
      </c>
      <c r="D726">
        <v>0</v>
      </c>
      <c r="E726" s="17">
        <v>21717.97</v>
      </c>
      <c r="F726" s="17">
        <v>21717.97</v>
      </c>
      <c r="G726">
        <v>0</v>
      </c>
      <c r="H726">
        <v>0</v>
      </c>
      <c r="I726">
        <v>0</v>
      </c>
      <c r="J726">
        <v>0</v>
      </c>
    </row>
    <row r="727" spans="1:10">
      <c r="A727" t="s">
        <v>1250</v>
      </c>
      <c r="B727" t="s">
        <v>1251</v>
      </c>
      <c r="C727">
        <v>0</v>
      </c>
      <c r="D727">
        <v>0</v>
      </c>
      <c r="E727" s="17">
        <v>8560.14</v>
      </c>
      <c r="F727" s="17">
        <v>8560.14</v>
      </c>
      <c r="G727">
        <v>0</v>
      </c>
      <c r="H727">
        <v>0</v>
      </c>
      <c r="I727">
        <v>0</v>
      </c>
      <c r="J727">
        <v>0</v>
      </c>
    </row>
    <row r="728" spans="1:10">
      <c r="A728" t="s">
        <v>1252</v>
      </c>
      <c r="B728" t="s">
        <v>1253</v>
      </c>
      <c r="C728">
        <v>0</v>
      </c>
      <c r="D728">
        <v>0</v>
      </c>
      <c r="E728" s="17">
        <v>13983.9</v>
      </c>
      <c r="F728" s="17">
        <v>13983.9</v>
      </c>
      <c r="G728">
        <v>0</v>
      </c>
      <c r="H728">
        <v>0</v>
      </c>
      <c r="I728">
        <v>0</v>
      </c>
      <c r="J728">
        <v>0</v>
      </c>
    </row>
    <row r="729" spans="1:10">
      <c r="A729" t="s">
        <v>1254</v>
      </c>
      <c r="B729" t="s">
        <v>1255</v>
      </c>
      <c r="C729">
        <v>0</v>
      </c>
      <c r="D729">
        <v>0</v>
      </c>
      <c r="E729" s="17">
        <v>26272.46</v>
      </c>
      <c r="F729" s="17">
        <v>2307.37</v>
      </c>
      <c r="G729" s="17">
        <v>23965.09</v>
      </c>
      <c r="H729">
        <v>0</v>
      </c>
      <c r="I729" s="17">
        <v>23965.09</v>
      </c>
      <c r="J729">
        <v>0</v>
      </c>
    </row>
    <row r="730" spans="1:10">
      <c r="A730" t="s">
        <v>1256</v>
      </c>
      <c r="B730" t="s">
        <v>1257</v>
      </c>
      <c r="C730">
        <v>0</v>
      </c>
      <c r="D730">
        <v>0</v>
      </c>
      <c r="E730" s="17">
        <v>162531.4</v>
      </c>
      <c r="F730" s="17">
        <v>6329.08</v>
      </c>
      <c r="G730" s="17">
        <v>156202.32</v>
      </c>
      <c r="H730">
        <v>0</v>
      </c>
      <c r="I730" s="17">
        <v>156202.32</v>
      </c>
      <c r="J730">
        <v>0</v>
      </c>
    </row>
    <row r="731" spans="1:10">
      <c r="A731" t="s">
        <v>1258</v>
      </c>
      <c r="B731" t="s">
        <v>1259</v>
      </c>
      <c r="C731">
        <v>0</v>
      </c>
      <c r="D731">
        <v>0</v>
      </c>
      <c r="E731" s="17">
        <v>12299.27</v>
      </c>
      <c r="F731">
        <v>0</v>
      </c>
      <c r="G731" s="17">
        <v>12299.27</v>
      </c>
      <c r="H731">
        <v>0</v>
      </c>
      <c r="I731" s="17">
        <v>12299.27</v>
      </c>
      <c r="J731">
        <v>0</v>
      </c>
    </row>
    <row r="732" spans="1:10">
      <c r="A732" t="s">
        <v>1260</v>
      </c>
      <c r="B732" t="s">
        <v>1261</v>
      </c>
      <c r="C732">
        <v>0</v>
      </c>
      <c r="D732">
        <v>0</v>
      </c>
      <c r="E732" s="17">
        <v>79460.990000000005</v>
      </c>
      <c r="F732">
        <v>0</v>
      </c>
      <c r="G732" s="17">
        <v>79460.990000000005</v>
      </c>
      <c r="H732">
        <v>0</v>
      </c>
      <c r="I732" s="17">
        <v>79460.990000000005</v>
      </c>
      <c r="J732">
        <v>0</v>
      </c>
    </row>
    <row r="733" spans="1:10">
      <c r="A733" t="s">
        <v>1262</v>
      </c>
      <c r="B733" t="s">
        <v>1263</v>
      </c>
      <c r="C733">
        <v>0</v>
      </c>
      <c r="D733">
        <v>0</v>
      </c>
      <c r="E733" s="17">
        <v>65053.68</v>
      </c>
      <c r="F733">
        <v>0</v>
      </c>
      <c r="G733" s="17">
        <v>65053.68</v>
      </c>
      <c r="H733">
        <v>0</v>
      </c>
      <c r="I733" s="17">
        <v>65053.68</v>
      </c>
      <c r="J733">
        <v>0</v>
      </c>
    </row>
    <row r="734" spans="1:10">
      <c r="A734" t="s">
        <v>1264</v>
      </c>
      <c r="B734" t="s">
        <v>1265</v>
      </c>
      <c r="C734">
        <v>0</v>
      </c>
      <c r="D734">
        <v>0</v>
      </c>
      <c r="E734" s="17">
        <v>26291.82</v>
      </c>
      <c r="F734">
        <v>0</v>
      </c>
      <c r="G734" s="17">
        <v>26291.82</v>
      </c>
      <c r="H734">
        <v>0</v>
      </c>
      <c r="I734" s="17">
        <v>26291.82</v>
      </c>
      <c r="J734">
        <v>0</v>
      </c>
    </row>
    <row r="735" spans="1:10">
      <c r="A735" t="s">
        <v>1266</v>
      </c>
      <c r="B735" t="s">
        <v>1267</v>
      </c>
      <c r="C735">
        <v>0</v>
      </c>
      <c r="D735">
        <v>0</v>
      </c>
      <c r="E735" s="17">
        <v>3814.11</v>
      </c>
      <c r="F735" s="17">
        <v>3814.11</v>
      </c>
      <c r="G735">
        <v>0</v>
      </c>
      <c r="H735">
        <v>0</v>
      </c>
      <c r="I735">
        <v>0</v>
      </c>
      <c r="J735">
        <v>0</v>
      </c>
    </row>
    <row r="736" spans="1:10">
      <c r="A736" t="s">
        <v>1268</v>
      </c>
      <c r="B736" t="s">
        <v>1269</v>
      </c>
      <c r="C736">
        <v>0</v>
      </c>
      <c r="D736">
        <v>0</v>
      </c>
      <c r="E736" s="17">
        <v>11470.58</v>
      </c>
      <c r="F736">
        <v>0</v>
      </c>
      <c r="G736" s="17">
        <v>11470.58</v>
      </c>
      <c r="H736">
        <v>0</v>
      </c>
      <c r="I736" s="17">
        <v>11470.58</v>
      </c>
      <c r="J736">
        <v>0</v>
      </c>
    </row>
    <row r="737" spans="1:10">
      <c r="A737" t="s">
        <v>1270</v>
      </c>
      <c r="B737" t="s">
        <v>1271</v>
      </c>
      <c r="C737">
        <v>0</v>
      </c>
      <c r="D737">
        <v>0</v>
      </c>
      <c r="E737" s="17">
        <v>61360.86</v>
      </c>
      <c r="F737">
        <v>0</v>
      </c>
      <c r="G737" s="17">
        <v>61360.86</v>
      </c>
      <c r="H737">
        <v>0</v>
      </c>
      <c r="I737" s="17">
        <v>61360.86</v>
      </c>
      <c r="J737">
        <v>0</v>
      </c>
    </row>
    <row r="738" spans="1:10">
      <c r="A738" t="s">
        <v>1272</v>
      </c>
      <c r="B738" t="s">
        <v>1273</v>
      </c>
      <c r="C738">
        <v>0</v>
      </c>
      <c r="D738">
        <v>0</v>
      </c>
      <c r="E738" s="17">
        <v>26700.720000000001</v>
      </c>
      <c r="F738">
        <v>0</v>
      </c>
      <c r="G738" s="17">
        <v>26700.720000000001</v>
      </c>
      <c r="H738">
        <v>0</v>
      </c>
      <c r="I738" s="17">
        <v>26700.720000000001</v>
      </c>
      <c r="J738">
        <v>0</v>
      </c>
    </row>
    <row r="739" spans="1:10">
      <c r="A739" t="s">
        <v>1274</v>
      </c>
      <c r="B739" t="s">
        <v>1275</v>
      </c>
      <c r="C739">
        <v>0</v>
      </c>
      <c r="D739">
        <v>0</v>
      </c>
      <c r="E739" s="17">
        <v>54395.81</v>
      </c>
      <c r="F739">
        <v>0</v>
      </c>
      <c r="G739" s="17">
        <v>54395.81</v>
      </c>
      <c r="H739">
        <v>0</v>
      </c>
      <c r="I739" s="17">
        <v>54395.81</v>
      </c>
      <c r="J739">
        <v>0</v>
      </c>
    </row>
    <row r="740" spans="1:10">
      <c r="A740" t="s">
        <v>1276</v>
      </c>
      <c r="B740" t="s">
        <v>1277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</row>
    <row r="741" spans="1:10">
      <c r="A741" t="s">
        <v>1278</v>
      </c>
      <c r="B741" t="s">
        <v>1279</v>
      </c>
      <c r="C741">
        <v>0</v>
      </c>
      <c r="D741">
        <v>0</v>
      </c>
      <c r="E741" s="17">
        <v>4400</v>
      </c>
      <c r="F741">
        <v>0</v>
      </c>
      <c r="G741" s="17">
        <v>4400</v>
      </c>
      <c r="H741">
        <v>0</v>
      </c>
      <c r="I741" s="17">
        <v>4400</v>
      </c>
      <c r="J741">
        <v>0</v>
      </c>
    </row>
    <row r="742" spans="1:10">
      <c r="A742" t="s">
        <v>1280</v>
      </c>
      <c r="B742" t="s">
        <v>1281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</row>
    <row r="743" spans="1:10">
      <c r="A743" t="s">
        <v>1282</v>
      </c>
      <c r="B743" t="s">
        <v>1283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</row>
    <row r="744" spans="1:10">
      <c r="A744">
        <v>502</v>
      </c>
      <c r="B744" t="s">
        <v>1284</v>
      </c>
      <c r="C744">
        <v>0</v>
      </c>
      <c r="D744">
        <v>0</v>
      </c>
      <c r="E744" s="17">
        <v>7529.97</v>
      </c>
      <c r="F744">
        <v>0</v>
      </c>
      <c r="G744" s="17">
        <v>7529.97</v>
      </c>
      <c r="H744">
        <v>0</v>
      </c>
      <c r="I744" s="17">
        <v>7529.97</v>
      </c>
      <c r="J744">
        <v>0</v>
      </c>
    </row>
    <row r="745" spans="1:10">
      <c r="A745">
        <v>503</v>
      </c>
      <c r="B745" t="s">
        <v>1285</v>
      </c>
      <c r="C745">
        <v>0</v>
      </c>
      <c r="D745">
        <v>0</v>
      </c>
      <c r="E745" s="17">
        <v>22322.78</v>
      </c>
      <c r="F745" s="17">
        <v>2000</v>
      </c>
      <c r="G745" s="17">
        <v>20322.78</v>
      </c>
      <c r="H745">
        <v>0</v>
      </c>
      <c r="I745" s="17">
        <v>20322.78</v>
      </c>
      <c r="J745">
        <v>0</v>
      </c>
    </row>
    <row r="746" spans="1:10">
      <c r="A746">
        <v>504</v>
      </c>
      <c r="B746" t="s">
        <v>1286</v>
      </c>
      <c r="C746">
        <v>0</v>
      </c>
      <c r="D746">
        <v>0</v>
      </c>
      <c r="E746" s="17">
        <v>1513</v>
      </c>
      <c r="F746">
        <v>0</v>
      </c>
      <c r="G746" s="17">
        <v>1513</v>
      </c>
      <c r="H746">
        <v>0</v>
      </c>
      <c r="I746" s="17">
        <v>1513</v>
      </c>
      <c r="J746">
        <v>0</v>
      </c>
    </row>
    <row r="747" spans="1:10">
      <c r="A747">
        <v>506</v>
      </c>
      <c r="B747" t="s">
        <v>1287</v>
      </c>
      <c r="C747">
        <v>0</v>
      </c>
      <c r="D747">
        <v>0</v>
      </c>
      <c r="E747" s="17">
        <v>698580.43</v>
      </c>
      <c r="F747">
        <v>0</v>
      </c>
      <c r="G747" s="17">
        <v>698580.43</v>
      </c>
      <c r="H747">
        <v>0</v>
      </c>
      <c r="I747" s="17">
        <v>698580.43</v>
      </c>
      <c r="J747">
        <v>0</v>
      </c>
    </row>
    <row r="748" spans="1:10">
      <c r="A748">
        <v>507</v>
      </c>
      <c r="B748" t="s">
        <v>1288</v>
      </c>
      <c r="C748">
        <v>0</v>
      </c>
      <c r="D748">
        <v>0</v>
      </c>
      <c r="E748" s="17">
        <v>66836.990000000005</v>
      </c>
      <c r="F748">
        <v>0</v>
      </c>
      <c r="G748" s="17">
        <v>66836.990000000005</v>
      </c>
      <c r="H748">
        <v>0</v>
      </c>
      <c r="I748" s="17">
        <v>66836.990000000005</v>
      </c>
      <c r="J748">
        <v>0</v>
      </c>
    </row>
    <row r="749" spans="1:10">
      <c r="A749">
        <v>508</v>
      </c>
      <c r="B749" t="s">
        <v>1289</v>
      </c>
      <c r="C749">
        <v>0</v>
      </c>
      <c r="D749">
        <v>0</v>
      </c>
      <c r="E749" s="17">
        <v>293494.44</v>
      </c>
      <c r="F749">
        <v>0</v>
      </c>
      <c r="G749" s="17">
        <v>293494.44</v>
      </c>
      <c r="H749">
        <v>0</v>
      </c>
      <c r="I749" s="17">
        <v>293494.44</v>
      </c>
      <c r="J749">
        <v>0</v>
      </c>
    </row>
    <row r="750" spans="1:10">
      <c r="A750">
        <v>509</v>
      </c>
      <c r="B750" t="s">
        <v>258</v>
      </c>
      <c r="C750">
        <v>0</v>
      </c>
      <c r="D750">
        <v>0</v>
      </c>
      <c r="E750" s="17">
        <v>358744.36</v>
      </c>
      <c r="F750">
        <v>53.9</v>
      </c>
      <c r="G750" s="17">
        <v>358690.46</v>
      </c>
      <c r="H750">
        <v>0</v>
      </c>
      <c r="I750" s="17">
        <v>358690.46</v>
      </c>
      <c r="J750">
        <v>0</v>
      </c>
    </row>
    <row r="751" spans="1:10">
      <c r="A751">
        <v>511</v>
      </c>
      <c r="B751" t="s">
        <v>1290</v>
      </c>
      <c r="C751">
        <v>0</v>
      </c>
      <c r="D751">
        <v>0</v>
      </c>
      <c r="E751" s="17">
        <v>93895.18</v>
      </c>
      <c r="F751">
        <v>0</v>
      </c>
      <c r="G751" s="17">
        <v>93895.18</v>
      </c>
      <c r="H751">
        <v>0</v>
      </c>
      <c r="I751" s="17">
        <v>93895.18</v>
      </c>
      <c r="J751">
        <v>0</v>
      </c>
    </row>
    <row r="752" spans="1:10">
      <c r="A752" t="s">
        <v>1291</v>
      </c>
      <c r="B752" t="s">
        <v>1292</v>
      </c>
      <c r="C752">
        <v>0</v>
      </c>
      <c r="D752">
        <v>0</v>
      </c>
      <c r="E752" s="17">
        <v>12166.91</v>
      </c>
      <c r="F752">
        <v>0</v>
      </c>
      <c r="G752" s="17">
        <v>12166.91</v>
      </c>
      <c r="H752">
        <v>0</v>
      </c>
      <c r="I752" s="17">
        <v>12166.91</v>
      </c>
      <c r="J752">
        <v>0</v>
      </c>
    </row>
    <row r="753" spans="1:10">
      <c r="A753" t="s">
        <v>1293</v>
      </c>
      <c r="B753" t="s">
        <v>1294</v>
      </c>
      <c r="C753">
        <v>0</v>
      </c>
      <c r="D753">
        <v>0</v>
      </c>
      <c r="E753" s="17">
        <v>1277.43</v>
      </c>
      <c r="F753">
        <v>0</v>
      </c>
      <c r="G753" s="17">
        <v>1277.43</v>
      </c>
      <c r="H753">
        <v>0</v>
      </c>
      <c r="I753" s="17">
        <v>1277.43</v>
      </c>
      <c r="J753">
        <v>0</v>
      </c>
    </row>
    <row r="754" spans="1:10">
      <c r="A754" t="s">
        <v>1295</v>
      </c>
      <c r="B754" t="s">
        <v>1296</v>
      </c>
      <c r="C754">
        <v>0</v>
      </c>
      <c r="D754">
        <v>0</v>
      </c>
      <c r="E754" s="17">
        <v>1629.55</v>
      </c>
      <c r="F754">
        <v>0</v>
      </c>
      <c r="G754" s="17">
        <v>1629.55</v>
      </c>
      <c r="H754">
        <v>0</v>
      </c>
      <c r="I754" s="17">
        <v>1629.55</v>
      </c>
      <c r="J754">
        <v>0</v>
      </c>
    </row>
    <row r="755" spans="1:10">
      <c r="A755" t="s">
        <v>1297</v>
      </c>
      <c r="B755" t="s">
        <v>1298</v>
      </c>
      <c r="C755">
        <v>0</v>
      </c>
      <c r="D755">
        <v>0</v>
      </c>
      <c r="E755" s="17">
        <v>6911.85</v>
      </c>
      <c r="F755">
        <v>0</v>
      </c>
      <c r="G755" s="17">
        <v>6911.85</v>
      </c>
      <c r="H755">
        <v>0</v>
      </c>
      <c r="I755" s="17">
        <v>6911.85</v>
      </c>
      <c r="J755">
        <v>0</v>
      </c>
    </row>
    <row r="756" spans="1:10">
      <c r="A756" t="s">
        <v>1299</v>
      </c>
      <c r="B756" t="s">
        <v>1300</v>
      </c>
      <c r="C756">
        <v>0</v>
      </c>
      <c r="D756">
        <v>0</v>
      </c>
      <c r="E756" s="17">
        <v>4476.74</v>
      </c>
      <c r="F756">
        <v>0</v>
      </c>
      <c r="G756" s="17">
        <v>4476.74</v>
      </c>
      <c r="H756">
        <v>0</v>
      </c>
      <c r="I756" s="17">
        <v>4476.74</v>
      </c>
      <c r="J756">
        <v>0</v>
      </c>
    </row>
    <row r="757" spans="1:10">
      <c r="A757" t="s">
        <v>1301</v>
      </c>
      <c r="B757" t="s">
        <v>1302</v>
      </c>
      <c r="C757">
        <v>0</v>
      </c>
      <c r="D757">
        <v>0</v>
      </c>
      <c r="E757" s="17">
        <v>5052.37</v>
      </c>
      <c r="F757">
        <v>0</v>
      </c>
      <c r="G757" s="17">
        <v>5052.37</v>
      </c>
      <c r="H757">
        <v>0</v>
      </c>
      <c r="I757" s="17">
        <v>5052.37</v>
      </c>
      <c r="J757">
        <v>0</v>
      </c>
    </row>
    <row r="758" spans="1:10">
      <c r="A758" t="s">
        <v>1303</v>
      </c>
      <c r="B758" t="s">
        <v>1304</v>
      </c>
      <c r="C758">
        <v>0</v>
      </c>
      <c r="D758">
        <v>0</v>
      </c>
      <c r="E758" s="17">
        <v>7820.06</v>
      </c>
      <c r="F758">
        <v>0</v>
      </c>
      <c r="G758" s="17">
        <v>7820.06</v>
      </c>
      <c r="H758">
        <v>0</v>
      </c>
      <c r="I758" s="17">
        <v>7820.06</v>
      </c>
      <c r="J758">
        <v>0</v>
      </c>
    </row>
    <row r="759" spans="1:10">
      <c r="A759" t="s">
        <v>1315</v>
      </c>
      <c r="B759" t="s">
        <v>1316</v>
      </c>
      <c r="C759">
        <v>0</v>
      </c>
      <c r="D759">
        <v>0</v>
      </c>
      <c r="E759" s="17">
        <v>14921.89</v>
      </c>
      <c r="F759">
        <v>0</v>
      </c>
      <c r="G759" s="17">
        <v>14921.89</v>
      </c>
      <c r="H759">
        <v>0</v>
      </c>
      <c r="I759" s="17">
        <v>14921.89</v>
      </c>
      <c r="J759">
        <v>0</v>
      </c>
    </row>
    <row r="760" spans="1:10">
      <c r="A760" t="s">
        <v>1317</v>
      </c>
      <c r="B760" t="s">
        <v>1318</v>
      </c>
      <c r="C760">
        <v>0</v>
      </c>
      <c r="D760">
        <v>0</v>
      </c>
      <c r="E760" s="17">
        <v>1029.04</v>
      </c>
      <c r="F760">
        <v>0</v>
      </c>
      <c r="G760" s="17">
        <v>1029.04</v>
      </c>
      <c r="H760">
        <v>0</v>
      </c>
      <c r="I760" s="17">
        <v>1029.04</v>
      </c>
      <c r="J760">
        <v>0</v>
      </c>
    </row>
    <row r="761" spans="1:10">
      <c r="A761" t="s">
        <v>1319</v>
      </c>
      <c r="B761" t="s">
        <v>1320</v>
      </c>
      <c r="C761">
        <v>0</v>
      </c>
      <c r="D761">
        <v>0</v>
      </c>
      <c r="E761" s="17">
        <v>12194.84</v>
      </c>
      <c r="F761">
        <v>0</v>
      </c>
      <c r="G761" s="17">
        <v>12194.84</v>
      </c>
      <c r="H761">
        <v>0</v>
      </c>
      <c r="I761" s="17">
        <v>12194.84</v>
      </c>
      <c r="J761">
        <v>0</v>
      </c>
    </row>
    <row r="762" spans="1:10">
      <c r="A762" t="s">
        <v>1321</v>
      </c>
      <c r="B762" t="s">
        <v>1322</v>
      </c>
      <c r="C762">
        <v>0</v>
      </c>
      <c r="D762">
        <v>0</v>
      </c>
      <c r="E762" s="17">
        <v>4904.84</v>
      </c>
      <c r="F762">
        <v>0</v>
      </c>
      <c r="G762" s="17">
        <v>4904.84</v>
      </c>
      <c r="H762">
        <v>0</v>
      </c>
      <c r="I762" s="17">
        <v>4904.84</v>
      </c>
      <c r="J762">
        <v>0</v>
      </c>
    </row>
    <row r="763" spans="1:10">
      <c r="A763" t="s">
        <v>1323</v>
      </c>
      <c r="B763" t="s">
        <v>1324</v>
      </c>
      <c r="C763">
        <v>0</v>
      </c>
      <c r="D763">
        <v>0</v>
      </c>
      <c r="E763" s="17">
        <v>3187.88</v>
      </c>
      <c r="F763">
        <v>0</v>
      </c>
      <c r="G763" s="17">
        <v>3187.88</v>
      </c>
      <c r="H763">
        <v>0</v>
      </c>
      <c r="I763" s="17">
        <v>3187.88</v>
      </c>
      <c r="J763">
        <v>0</v>
      </c>
    </row>
    <row r="764" spans="1:10">
      <c r="A764" t="s">
        <v>1325</v>
      </c>
      <c r="B764" t="s">
        <v>1326</v>
      </c>
      <c r="C764">
        <v>0</v>
      </c>
      <c r="D764">
        <v>0</v>
      </c>
      <c r="E764">
        <v>188.14</v>
      </c>
      <c r="F764">
        <v>0</v>
      </c>
      <c r="G764">
        <v>188.14</v>
      </c>
      <c r="H764">
        <v>0</v>
      </c>
      <c r="I764">
        <v>188.14</v>
      </c>
      <c r="J764">
        <v>0</v>
      </c>
    </row>
    <row r="765" spans="1:10">
      <c r="A765" t="s">
        <v>1327</v>
      </c>
      <c r="B765" t="s">
        <v>1328</v>
      </c>
      <c r="C765">
        <v>0</v>
      </c>
      <c r="D765">
        <v>0</v>
      </c>
      <c r="E765" s="17">
        <v>2003</v>
      </c>
      <c r="F765">
        <v>0</v>
      </c>
      <c r="G765" s="17">
        <v>2003</v>
      </c>
      <c r="H765">
        <v>0</v>
      </c>
      <c r="I765" s="17">
        <v>2003</v>
      </c>
      <c r="J765">
        <v>0</v>
      </c>
    </row>
    <row r="766" spans="1:10">
      <c r="A766" t="s">
        <v>1329</v>
      </c>
      <c r="B766" t="s">
        <v>1330</v>
      </c>
      <c r="C766">
        <v>0</v>
      </c>
      <c r="D766">
        <v>0</v>
      </c>
      <c r="E766" s="17">
        <v>3436.39</v>
      </c>
      <c r="F766">
        <v>0</v>
      </c>
      <c r="G766" s="17">
        <v>3436.39</v>
      </c>
      <c r="H766">
        <v>0</v>
      </c>
      <c r="I766" s="17">
        <v>3436.39</v>
      </c>
      <c r="J766">
        <v>0</v>
      </c>
    </row>
    <row r="767" spans="1:10">
      <c r="A767" t="s">
        <v>1331</v>
      </c>
      <c r="B767" t="s">
        <v>1332</v>
      </c>
      <c r="C767">
        <v>0</v>
      </c>
      <c r="D767">
        <v>0</v>
      </c>
      <c r="E767" s="17">
        <v>6049.41</v>
      </c>
      <c r="F767">
        <v>0</v>
      </c>
      <c r="G767" s="17">
        <v>6049.41</v>
      </c>
      <c r="H767">
        <v>0</v>
      </c>
      <c r="I767" s="17">
        <v>6049.41</v>
      </c>
      <c r="J767">
        <v>0</v>
      </c>
    </row>
    <row r="768" spans="1:10">
      <c r="A768" t="s">
        <v>1333</v>
      </c>
      <c r="B768" t="s">
        <v>1334</v>
      </c>
      <c r="C768">
        <v>0</v>
      </c>
      <c r="D768">
        <v>0</v>
      </c>
      <c r="E768" s="17">
        <v>2639.6</v>
      </c>
      <c r="F768">
        <v>0</v>
      </c>
      <c r="G768" s="17">
        <v>2639.6</v>
      </c>
      <c r="H768">
        <v>0</v>
      </c>
      <c r="I768" s="17">
        <v>2639.6</v>
      </c>
      <c r="J768">
        <v>0</v>
      </c>
    </row>
    <row r="769" spans="1:10">
      <c r="A769" t="s">
        <v>1335</v>
      </c>
      <c r="B769" t="s">
        <v>1336</v>
      </c>
      <c r="C769">
        <v>0</v>
      </c>
      <c r="D769">
        <v>0</v>
      </c>
      <c r="E769" s="17">
        <v>2653.94</v>
      </c>
      <c r="F769">
        <v>0</v>
      </c>
      <c r="G769" s="17">
        <v>2653.94</v>
      </c>
      <c r="H769">
        <v>0</v>
      </c>
      <c r="I769" s="17">
        <v>2653.94</v>
      </c>
      <c r="J769">
        <v>0</v>
      </c>
    </row>
    <row r="770" spans="1:10">
      <c r="A770" t="s">
        <v>1337</v>
      </c>
      <c r="B770" t="s">
        <v>1338</v>
      </c>
      <c r="C770">
        <v>0</v>
      </c>
      <c r="D770">
        <v>0</v>
      </c>
      <c r="E770">
        <v>509.4</v>
      </c>
      <c r="F770">
        <v>0</v>
      </c>
      <c r="G770">
        <v>509.4</v>
      </c>
      <c r="H770">
        <v>0</v>
      </c>
      <c r="I770">
        <v>509.4</v>
      </c>
      <c r="J770">
        <v>0</v>
      </c>
    </row>
    <row r="771" spans="1:10">
      <c r="A771" t="s">
        <v>1339</v>
      </c>
      <c r="B771" t="s">
        <v>1340</v>
      </c>
      <c r="C771">
        <v>0</v>
      </c>
      <c r="D771">
        <v>0</v>
      </c>
      <c r="E771">
        <v>712.15</v>
      </c>
      <c r="F771">
        <v>0</v>
      </c>
      <c r="G771">
        <v>712.15</v>
      </c>
      <c r="H771">
        <v>0</v>
      </c>
      <c r="I771">
        <v>712.15</v>
      </c>
      <c r="J771">
        <v>0</v>
      </c>
    </row>
    <row r="772" spans="1:10">
      <c r="A772" t="s">
        <v>1341</v>
      </c>
      <c r="B772" t="s">
        <v>1342</v>
      </c>
      <c r="C772">
        <v>0</v>
      </c>
      <c r="D772">
        <v>0</v>
      </c>
      <c r="E772">
        <v>129.75</v>
      </c>
      <c r="F772">
        <v>0</v>
      </c>
      <c r="G772">
        <v>129.75</v>
      </c>
      <c r="H772">
        <v>0</v>
      </c>
      <c r="I772">
        <v>129.75</v>
      </c>
      <c r="J772">
        <v>0</v>
      </c>
    </row>
    <row r="773" spans="1:10">
      <c r="A773">
        <v>580</v>
      </c>
      <c r="B773" t="s">
        <v>1606</v>
      </c>
      <c r="C773">
        <v>0</v>
      </c>
      <c r="D773">
        <v>0</v>
      </c>
      <c r="E773" s="17">
        <v>2741.24</v>
      </c>
      <c r="F773" s="17">
        <v>768421.09</v>
      </c>
      <c r="G773">
        <v>0</v>
      </c>
      <c r="H773" s="17">
        <v>765679.85</v>
      </c>
      <c r="I773">
        <v>0</v>
      </c>
      <c r="J773" s="17">
        <v>765679.85</v>
      </c>
    </row>
    <row r="774" spans="1:10">
      <c r="A774" t="s">
        <v>1343</v>
      </c>
      <c r="B774" t="s">
        <v>1344</v>
      </c>
      <c r="C774">
        <v>0</v>
      </c>
      <c r="D774">
        <v>0</v>
      </c>
      <c r="E774" s="17">
        <v>2741.24</v>
      </c>
      <c r="F774" s="17">
        <v>168036.54</v>
      </c>
      <c r="G774">
        <v>0</v>
      </c>
      <c r="H774" s="17">
        <v>165295.29999999999</v>
      </c>
      <c r="I774">
        <v>0</v>
      </c>
      <c r="J774" s="17">
        <v>165295.29999999999</v>
      </c>
    </row>
    <row r="775" spans="1:10">
      <c r="A775" t="s">
        <v>1345</v>
      </c>
      <c r="B775" t="s">
        <v>1346</v>
      </c>
      <c r="C775">
        <v>0</v>
      </c>
      <c r="D775">
        <v>0</v>
      </c>
      <c r="E775">
        <v>0</v>
      </c>
      <c r="F775" s="17">
        <v>32872.67</v>
      </c>
      <c r="G775">
        <v>0</v>
      </c>
      <c r="H775" s="17">
        <v>32872.67</v>
      </c>
      <c r="I775">
        <v>0</v>
      </c>
      <c r="J775" s="17">
        <v>32872.67</v>
      </c>
    </row>
    <row r="776" spans="1:10">
      <c r="A776" t="s">
        <v>1347</v>
      </c>
      <c r="B776" t="s">
        <v>1348</v>
      </c>
      <c r="C776">
        <v>0</v>
      </c>
      <c r="D776">
        <v>0</v>
      </c>
      <c r="E776">
        <v>0</v>
      </c>
      <c r="F776" s="17">
        <v>45910.74</v>
      </c>
      <c r="G776">
        <v>0</v>
      </c>
      <c r="H776" s="17">
        <v>45910.74</v>
      </c>
      <c r="I776">
        <v>0</v>
      </c>
      <c r="J776" s="17">
        <v>45910.74</v>
      </c>
    </row>
    <row r="777" spans="1:10">
      <c r="A777" t="s">
        <v>1349</v>
      </c>
      <c r="B777" t="s">
        <v>1350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</row>
    <row r="778" spans="1:10">
      <c r="A778" t="s">
        <v>1351</v>
      </c>
      <c r="B778" t="s">
        <v>1352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</row>
    <row r="779" spans="1:10">
      <c r="A779" t="s">
        <v>1353</v>
      </c>
      <c r="B779" t="s">
        <v>1354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</row>
    <row r="780" spans="1:10">
      <c r="A780" t="s">
        <v>1355</v>
      </c>
      <c r="B780" t="s">
        <v>1356</v>
      </c>
      <c r="C780">
        <v>0</v>
      </c>
      <c r="D780">
        <v>0</v>
      </c>
      <c r="E780">
        <v>0</v>
      </c>
      <c r="F780" s="17">
        <v>23965.09</v>
      </c>
      <c r="G780">
        <v>0</v>
      </c>
      <c r="H780" s="17">
        <v>23965.09</v>
      </c>
      <c r="I780">
        <v>0</v>
      </c>
      <c r="J780" s="17">
        <v>23965.09</v>
      </c>
    </row>
    <row r="781" spans="1:10">
      <c r="A781" t="s">
        <v>1357</v>
      </c>
      <c r="B781" t="s">
        <v>1358</v>
      </c>
      <c r="C781">
        <v>0</v>
      </c>
      <c r="D781">
        <v>0</v>
      </c>
      <c r="E781">
        <v>0</v>
      </c>
      <c r="F781" s="17">
        <v>156202.32</v>
      </c>
      <c r="G781">
        <v>0</v>
      </c>
      <c r="H781" s="17">
        <v>156202.32</v>
      </c>
      <c r="I781">
        <v>0</v>
      </c>
      <c r="J781" s="17">
        <v>156202.32</v>
      </c>
    </row>
    <row r="782" spans="1:10">
      <c r="A782" t="s">
        <v>1359</v>
      </c>
      <c r="B782" t="s">
        <v>1360</v>
      </c>
      <c r="C782">
        <v>0</v>
      </c>
      <c r="D782">
        <v>0</v>
      </c>
      <c r="E782">
        <v>0</v>
      </c>
      <c r="F782" s="17">
        <v>12299.27</v>
      </c>
      <c r="G782">
        <v>0</v>
      </c>
      <c r="H782" s="17">
        <v>12299.27</v>
      </c>
      <c r="I782">
        <v>0</v>
      </c>
      <c r="J782" s="17">
        <v>12299.27</v>
      </c>
    </row>
    <row r="783" spans="1:10">
      <c r="A783" t="s">
        <v>1361</v>
      </c>
      <c r="B783" t="s">
        <v>1362</v>
      </c>
      <c r="C783">
        <v>0</v>
      </c>
      <c r="D783">
        <v>0</v>
      </c>
      <c r="E783">
        <v>0</v>
      </c>
      <c r="F783" s="17">
        <v>79460.990000000005</v>
      </c>
      <c r="G783">
        <v>0</v>
      </c>
      <c r="H783" s="17">
        <v>79460.990000000005</v>
      </c>
      <c r="I783">
        <v>0</v>
      </c>
      <c r="J783" s="17">
        <v>79460.990000000005</v>
      </c>
    </row>
    <row r="784" spans="1:10">
      <c r="A784" t="s">
        <v>1363</v>
      </c>
      <c r="B784" t="s">
        <v>1364</v>
      </c>
      <c r="C784">
        <v>0</v>
      </c>
      <c r="D784">
        <v>0</v>
      </c>
      <c r="E784">
        <v>0</v>
      </c>
      <c r="F784" s="17">
        <v>65053.68</v>
      </c>
      <c r="G784">
        <v>0</v>
      </c>
      <c r="H784" s="17">
        <v>65053.68</v>
      </c>
      <c r="I784">
        <v>0</v>
      </c>
      <c r="J784" s="17">
        <v>65053.68</v>
      </c>
    </row>
    <row r="785" spans="1:10">
      <c r="A785" t="s">
        <v>1365</v>
      </c>
      <c r="B785" t="s">
        <v>1366</v>
      </c>
      <c r="C785">
        <v>0</v>
      </c>
      <c r="D785">
        <v>0</v>
      </c>
      <c r="E785">
        <v>0</v>
      </c>
      <c r="F785" s="17">
        <v>26291.82</v>
      </c>
      <c r="G785">
        <v>0</v>
      </c>
      <c r="H785" s="17">
        <v>26291.82</v>
      </c>
      <c r="I785">
        <v>0</v>
      </c>
      <c r="J785" s="17">
        <v>26291.82</v>
      </c>
    </row>
    <row r="786" spans="1:10">
      <c r="A786" t="s">
        <v>1367</v>
      </c>
      <c r="B786" t="s">
        <v>1368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</row>
    <row r="787" spans="1:10">
      <c r="A787" t="s">
        <v>1369</v>
      </c>
      <c r="B787" t="s">
        <v>1370</v>
      </c>
      <c r="C787">
        <v>0</v>
      </c>
      <c r="D787">
        <v>0</v>
      </c>
      <c r="E787">
        <v>0</v>
      </c>
      <c r="F787" s="17">
        <v>11470.58</v>
      </c>
      <c r="G787">
        <v>0</v>
      </c>
      <c r="H787" s="17">
        <v>11470.58</v>
      </c>
      <c r="I787">
        <v>0</v>
      </c>
      <c r="J787" s="17">
        <v>11470.58</v>
      </c>
    </row>
    <row r="788" spans="1:10">
      <c r="A788" t="s">
        <v>1371</v>
      </c>
      <c r="B788" t="s">
        <v>1372</v>
      </c>
      <c r="C788">
        <v>0</v>
      </c>
      <c r="D788">
        <v>0</v>
      </c>
      <c r="E788">
        <v>0</v>
      </c>
      <c r="F788" s="17">
        <v>61360.86</v>
      </c>
      <c r="G788">
        <v>0</v>
      </c>
      <c r="H788" s="17">
        <v>61360.86</v>
      </c>
      <c r="I788">
        <v>0</v>
      </c>
      <c r="J788" s="17">
        <v>61360.86</v>
      </c>
    </row>
    <row r="789" spans="1:10">
      <c r="A789" t="s">
        <v>1373</v>
      </c>
      <c r="B789" t="s">
        <v>1374</v>
      </c>
      <c r="C789">
        <v>0</v>
      </c>
      <c r="D789">
        <v>0</v>
      </c>
      <c r="E789">
        <v>0</v>
      </c>
      <c r="F789" s="17">
        <v>26700.720000000001</v>
      </c>
      <c r="G789">
        <v>0</v>
      </c>
      <c r="H789" s="17">
        <v>26700.720000000001</v>
      </c>
      <c r="I789">
        <v>0</v>
      </c>
      <c r="J789" s="17">
        <v>26700.720000000001</v>
      </c>
    </row>
    <row r="790" spans="1:10">
      <c r="A790" t="s">
        <v>1375</v>
      </c>
      <c r="B790" t="s">
        <v>1376</v>
      </c>
      <c r="C790">
        <v>0</v>
      </c>
      <c r="D790">
        <v>0</v>
      </c>
      <c r="E790">
        <v>0</v>
      </c>
      <c r="F790" s="17">
        <v>54395.81</v>
      </c>
      <c r="G790">
        <v>0</v>
      </c>
      <c r="H790" s="17">
        <v>54395.81</v>
      </c>
      <c r="I790">
        <v>0</v>
      </c>
      <c r="J790" s="17">
        <v>54395.81</v>
      </c>
    </row>
    <row r="791" spans="1:10">
      <c r="A791" t="s">
        <v>1377</v>
      </c>
      <c r="B791" t="s">
        <v>1378</v>
      </c>
      <c r="C791">
        <v>0</v>
      </c>
      <c r="D791">
        <v>0</v>
      </c>
      <c r="E791">
        <v>0</v>
      </c>
      <c r="F791" s="17">
        <v>4400</v>
      </c>
      <c r="G791">
        <v>0</v>
      </c>
      <c r="H791" s="17">
        <v>4400</v>
      </c>
      <c r="I791">
        <v>0</v>
      </c>
      <c r="J791" s="17">
        <v>4400</v>
      </c>
    </row>
    <row r="792" spans="1:10">
      <c r="A792" t="s">
        <v>1379</v>
      </c>
      <c r="B792" t="s">
        <v>1380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</row>
    <row r="793" spans="1:10">
      <c r="A793">
        <v>592</v>
      </c>
      <c r="B793" t="s">
        <v>1381</v>
      </c>
      <c r="C793">
        <v>0</v>
      </c>
      <c r="D793">
        <v>0</v>
      </c>
      <c r="E793" s="17">
        <v>22666</v>
      </c>
      <c r="F793">
        <v>0</v>
      </c>
      <c r="G793" s="17">
        <v>22666</v>
      </c>
      <c r="H793">
        <v>0</v>
      </c>
      <c r="I793" s="17">
        <v>22666</v>
      </c>
      <c r="J793">
        <v>0</v>
      </c>
    </row>
    <row r="794" spans="1:10">
      <c r="A794">
        <v>601</v>
      </c>
      <c r="B794" t="s">
        <v>1382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</row>
    <row r="795" spans="1:10">
      <c r="A795">
        <v>602</v>
      </c>
      <c r="B795" t="s">
        <v>1383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</row>
    <row r="796" spans="1:10">
      <c r="A796">
        <v>603</v>
      </c>
      <c r="B796" t="s">
        <v>1384</v>
      </c>
      <c r="C796">
        <v>0</v>
      </c>
      <c r="D796">
        <v>0</v>
      </c>
      <c r="E796" s="17">
        <v>525338.19999999995</v>
      </c>
      <c r="F796" s="17">
        <v>520938.2</v>
      </c>
      <c r="G796" s="17">
        <v>4400</v>
      </c>
      <c r="H796">
        <v>0</v>
      </c>
      <c r="I796" s="17">
        <v>4400</v>
      </c>
      <c r="J796">
        <v>0</v>
      </c>
    </row>
    <row r="797" spans="1:10">
      <c r="A797" t="s">
        <v>1385</v>
      </c>
      <c r="B797" t="s">
        <v>1386</v>
      </c>
      <c r="C797">
        <v>0</v>
      </c>
      <c r="D797">
        <v>0</v>
      </c>
      <c r="E797" s="17">
        <v>61594.93</v>
      </c>
      <c r="F797" s="17">
        <v>61594.93</v>
      </c>
      <c r="G797">
        <v>0</v>
      </c>
      <c r="H797">
        <v>0</v>
      </c>
      <c r="I797">
        <v>0</v>
      </c>
      <c r="J797">
        <v>0</v>
      </c>
    </row>
    <row r="798" spans="1:10">
      <c r="A798" t="s">
        <v>1387</v>
      </c>
      <c r="B798" t="s">
        <v>1294</v>
      </c>
      <c r="C798">
        <v>0</v>
      </c>
      <c r="D798">
        <v>0</v>
      </c>
      <c r="E798" s="17">
        <v>21875.99</v>
      </c>
      <c r="F798" s="17">
        <v>21875.99</v>
      </c>
      <c r="G798">
        <v>0</v>
      </c>
      <c r="H798">
        <v>0</v>
      </c>
      <c r="I798">
        <v>0</v>
      </c>
      <c r="J798">
        <v>0</v>
      </c>
    </row>
    <row r="799" spans="1:10">
      <c r="A799" t="s">
        <v>1388</v>
      </c>
      <c r="B799" t="s">
        <v>1296</v>
      </c>
      <c r="C799">
        <v>0</v>
      </c>
      <c r="D799">
        <v>0</v>
      </c>
      <c r="E799" s="17">
        <v>33970.53</v>
      </c>
      <c r="F799" s="17">
        <v>33970.53</v>
      </c>
      <c r="G799">
        <v>0</v>
      </c>
      <c r="H799">
        <v>0</v>
      </c>
      <c r="I799">
        <v>0</v>
      </c>
      <c r="J799">
        <v>0</v>
      </c>
    </row>
    <row r="800" spans="1:10">
      <c r="A800" t="s">
        <v>1389</v>
      </c>
      <c r="B800" t="s">
        <v>1298</v>
      </c>
      <c r="C800">
        <v>0</v>
      </c>
      <c r="D800">
        <v>0</v>
      </c>
      <c r="E800" s="17">
        <v>31043.68</v>
      </c>
      <c r="F800" s="17">
        <v>31043.68</v>
      </c>
      <c r="G800">
        <v>0</v>
      </c>
      <c r="H800">
        <v>0</v>
      </c>
      <c r="I800">
        <v>0</v>
      </c>
      <c r="J800">
        <v>0</v>
      </c>
    </row>
    <row r="801" spans="1:10">
      <c r="A801" t="s">
        <v>1390</v>
      </c>
      <c r="B801" t="s">
        <v>1300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</row>
    <row r="802" spans="1:10">
      <c r="A802" t="s">
        <v>1391</v>
      </c>
      <c r="B802" t="s">
        <v>1302</v>
      </c>
      <c r="C802">
        <v>0</v>
      </c>
      <c r="D802">
        <v>0</v>
      </c>
      <c r="E802">
        <v>741.55</v>
      </c>
      <c r="F802">
        <v>741.55</v>
      </c>
      <c r="G802">
        <v>0</v>
      </c>
      <c r="H802">
        <v>0</v>
      </c>
      <c r="I802">
        <v>0</v>
      </c>
      <c r="J802">
        <v>0</v>
      </c>
    </row>
    <row r="803" spans="1:10">
      <c r="A803" t="s">
        <v>1392</v>
      </c>
      <c r="B803" t="s">
        <v>1304</v>
      </c>
      <c r="C803">
        <v>0</v>
      </c>
      <c r="D803">
        <v>0</v>
      </c>
      <c r="E803" s="17">
        <v>13589.85</v>
      </c>
      <c r="F803" s="17">
        <v>13589.85</v>
      </c>
      <c r="G803">
        <v>0</v>
      </c>
      <c r="H803">
        <v>0</v>
      </c>
      <c r="I803">
        <v>0</v>
      </c>
      <c r="J803">
        <v>0</v>
      </c>
    </row>
    <row r="804" spans="1:10">
      <c r="A804" t="s">
        <v>1393</v>
      </c>
      <c r="B804" t="s">
        <v>1316</v>
      </c>
      <c r="C804">
        <v>0</v>
      </c>
      <c r="D804">
        <v>0</v>
      </c>
      <c r="E804" s="17">
        <v>106079.59</v>
      </c>
      <c r="F804" s="17">
        <v>106079.59</v>
      </c>
      <c r="G804">
        <v>0</v>
      </c>
      <c r="H804">
        <v>0</v>
      </c>
      <c r="I804">
        <v>0</v>
      </c>
      <c r="J804">
        <v>0</v>
      </c>
    </row>
    <row r="805" spans="1:10">
      <c r="A805" t="s">
        <v>1394</v>
      </c>
      <c r="B805" t="s">
        <v>1318</v>
      </c>
      <c r="C805">
        <v>0</v>
      </c>
      <c r="D805">
        <v>0</v>
      </c>
      <c r="E805" s="17">
        <v>11403.81</v>
      </c>
      <c r="F805" s="17">
        <v>11403.81</v>
      </c>
      <c r="G805">
        <v>0</v>
      </c>
      <c r="H805">
        <v>0</v>
      </c>
      <c r="I805">
        <v>0</v>
      </c>
      <c r="J805">
        <v>0</v>
      </c>
    </row>
    <row r="806" spans="1:10">
      <c r="A806" t="s">
        <v>1395</v>
      </c>
      <c r="B806" t="s">
        <v>1320</v>
      </c>
      <c r="C806">
        <v>0</v>
      </c>
      <c r="D806">
        <v>0</v>
      </c>
      <c r="E806" s="17">
        <v>31018.240000000002</v>
      </c>
      <c r="F806" s="17">
        <v>31018.240000000002</v>
      </c>
      <c r="G806">
        <v>0</v>
      </c>
      <c r="H806">
        <v>0</v>
      </c>
      <c r="I806">
        <v>0</v>
      </c>
      <c r="J806">
        <v>0</v>
      </c>
    </row>
    <row r="807" spans="1:10">
      <c r="A807" t="s">
        <v>1396</v>
      </c>
      <c r="B807" t="s">
        <v>1322</v>
      </c>
      <c r="C807">
        <v>0</v>
      </c>
      <c r="D807">
        <v>0</v>
      </c>
      <c r="E807" s="17">
        <v>62997.04</v>
      </c>
      <c r="F807" s="17">
        <v>62997.04</v>
      </c>
      <c r="G807">
        <v>0</v>
      </c>
      <c r="H807">
        <v>0</v>
      </c>
      <c r="I807">
        <v>0</v>
      </c>
      <c r="J807">
        <v>0</v>
      </c>
    </row>
    <row r="808" spans="1:10">
      <c r="A808" t="s">
        <v>1397</v>
      </c>
      <c r="B808" t="s">
        <v>1324</v>
      </c>
      <c r="C808">
        <v>0</v>
      </c>
      <c r="D808">
        <v>0</v>
      </c>
      <c r="E808" s="17">
        <v>23881.919999999998</v>
      </c>
      <c r="F808" s="17">
        <v>23881.919999999998</v>
      </c>
      <c r="G808">
        <v>0</v>
      </c>
      <c r="H808">
        <v>0</v>
      </c>
      <c r="I808">
        <v>0</v>
      </c>
      <c r="J808">
        <v>0</v>
      </c>
    </row>
    <row r="809" spans="1:10">
      <c r="A809" t="s">
        <v>1398</v>
      </c>
      <c r="B809" t="s">
        <v>1326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</row>
    <row r="810" spans="1:10">
      <c r="A810" t="s">
        <v>1399</v>
      </c>
      <c r="B810" t="s">
        <v>1328</v>
      </c>
      <c r="C810">
        <v>0</v>
      </c>
      <c r="D810">
        <v>0</v>
      </c>
      <c r="E810" s="17">
        <v>9410.58</v>
      </c>
      <c r="F810" s="17">
        <v>9410.58</v>
      </c>
      <c r="G810">
        <v>0</v>
      </c>
      <c r="H810">
        <v>0</v>
      </c>
      <c r="I810">
        <v>0</v>
      </c>
      <c r="J810">
        <v>0</v>
      </c>
    </row>
    <row r="811" spans="1:10">
      <c r="A811" t="s">
        <v>1400</v>
      </c>
      <c r="B811" t="s">
        <v>1330</v>
      </c>
      <c r="C811">
        <v>0</v>
      </c>
      <c r="D811">
        <v>0</v>
      </c>
      <c r="E811" s="17">
        <v>55397.74</v>
      </c>
      <c r="F811" s="17">
        <v>55397.74</v>
      </c>
      <c r="G811">
        <v>0</v>
      </c>
      <c r="H811">
        <v>0</v>
      </c>
      <c r="I811">
        <v>0</v>
      </c>
      <c r="J811">
        <v>0</v>
      </c>
    </row>
    <row r="812" spans="1:10">
      <c r="A812" t="s">
        <v>1401</v>
      </c>
      <c r="B812" t="s">
        <v>1332</v>
      </c>
      <c r="C812">
        <v>0</v>
      </c>
      <c r="D812">
        <v>0</v>
      </c>
      <c r="E812" s="17">
        <v>18169.150000000001</v>
      </c>
      <c r="F812" s="17">
        <v>18169.150000000001</v>
      </c>
      <c r="G812">
        <v>0</v>
      </c>
      <c r="H812">
        <v>0</v>
      </c>
      <c r="I812">
        <v>0</v>
      </c>
      <c r="J812">
        <v>0</v>
      </c>
    </row>
    <row r="813" spans="1:10">
      <c r="A813" t="s">
        <v>1402</v>
      </c>
      <c r="B813" t="s">
        <v>1334</v>
      </c>
      <c r="C813">
        <v>0</v>
      </c>
      <c r="D813">
        <v>0</v>
      </c>
      <c r="E813" s="17">
        <v>22715.1</v>
      </c>
      <c r="F813" s="17">
        <v>22715.1</v>
      </c>
      <c r="G813">
        <v>0</v>
      </c>
      <c r="H813">
        <v>0</v>
      </c>
      <c r="I813">
        <v>0</v>
      </c>
      <c r="J813">
        <v>0</v>
      </c>
    </row>
    <row r="814" spans="1:10">
      <c r="A814" t="s">
        <v>1403</v>
      </c>
      <c r="B814" t="s">
        <v>1336</v>
      </c>
      <c r="C814">
        <v>0</v>
      </c>
      <c r="D814">
        <v>0</v>
      </c>
      <c r="E814">
        <v>384.77</v>
      </c>
      <c r="F814">
        <v>384.77</v>
      </c>
      <c r="G814">
        <v>0</v>
      </c>
      <c r="H814">
        <v>0</v>
      </c>
      <c r="I814">
        <v>0</v>
      </c>
      <c r="J814">
        <v>0</v>
      </c>
    </row>
    <row r="815" spans="1:10">
      <c r="A815" t="s">
        <v>1404</v>
      </c>
      <c r="B815" t="s">
        <v>1338</v>
      </c>
      <c r="C815">
        <v>0</v>
      </c>
      <c r="D815">
        <v>0</v>
      </c>
      <c r="E815" s="17">
        <v>4400</v>
      </c>
      <c r="F815">
        <v>0</v>
      </c>
      <c r="G815" s="17">
        <v>4400</v>
      </c>
      <c r="H815">
        <v>0</v>
      </c>
      <c r="I815" s="17">
        <v>4400</v>
      </c>
      <c r="J815">
        <v>0</v>
      </c>
    </row>
    <row r="816" spans="1:10">
      <c r="A816" t="s">
        <v>1405</v>
      </c>
      <c r="B816" t="s">
        <v>1340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</row>
    <row r="817" spans="1:10">
      <c r="A817" t="s">
        <v>1406</v>
      </c>
      <c r="B817" t="s">
        <v>1407</v>
      </c>
      <c r="C817">
        <v>0</v>
      </c>
      <c r="D817">
        <v>0</v>
      </c>
      <c r="E817" s="17">
        <v>16663.73</v>
      </c>
      <c r="F817" s="17">
        <v>16663.73</v>
      </c>
      <c r="G817">
        <v>0</v>
      </c>
      <c r="H817">
        <v>0</v>
      </c>
      <c r="I817">
        <v>0</v>
      </c>
      <c r="J817">
        <v>0</v>
      </c>
    </row>
    <row r="818" spans="1:10">
      <c r="A818">
        <v>621</v>
      </c>
      <c r="B818" t="s">
        <v>1408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</row>
    <row r="819" spans="1:10">
      <c r="A819">
        <v>622</v>
      </c>
      <c r="B819" t="s">
        <v>1409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</row>
    <row r="820" spans="1:10">
      <c r="A820">
        <v>640</v>
      </c>
      <c r="B820" t="s">
        <v>642</v>
      </c>
      <c r="C820">
        <v>0</v>
      </c>
      <c r="D820">
        <v>0</v>
      </c>
      <c r="E820" s="17">
        <v>19556.28</v>
      </c>
      <c r="F820" s="17">
        <v>15883.02</v>
      </c>
      <c r="G820" s="17">
        <v>3673.26</v>
      </c>
      <c r="H820">
        <v>0</v>
      </c>
      <c r="I820" s="17">
        <v>3673.26</v>
      </c>
      <c r="J820">
        <v>0</v>
      </c>
    </row>
    <row r="821" spans="1:10">
      <c r="A821" t="s">
        <v>643</v>
      </c>
      <c r="B821" t="s">
        <v>1608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</row>
    <row r="822" spans="1:10">
      <c r="A822" t="s">
        <v>644</v>
      </c>
      <c r="B822" t="s">
        <v>1610</v>
      </c>
      <c r="C822">
        <v>0</v>
      </c>
      <c r="D822">
        <v>0</v>
      </c>
      <c r="E822" s="17">
        <v>1440</v>
      </c>
      <c r="F822">
        <v>681</v>
      </c>
      <c r="G822">
        <v>759</v>
      </c>
      <c r="H822">
        <v>0</v>
      </c>
      <c r="I822">
        <v>759</v>
      </c>
      <c r="J822">
        <v>0</v>
      </c>
    </row>
    <row r="823" spans="1:10">
      <c r="A823" t="s">
        <v>645</v>
      </c>
      <c r="B823" t="s">
        <v>1612</v>
      </c>
      <c r="C823">
        <v>0</v>
      </c>
      <c r="D823">
        <v>0</v>
      </c>
      <c r="E823" s="17">
        <v>6176</v>
      </c>
      <c r="F823" s="17">
        <v>3261.74</v>
      </c>
      <c r="G823" s="17">
        <v>2914.26</v>
      </c>
      <c r="H823">
        <v>0</v>
      </c>
      <c r="I823" s="17">
        <v>2914.26</v>
      </c>
      <c r="J823">
        <v>0</v>
      </c>
    </row>
    <row r="824" spans="1:10">
      <c r="A824" t="s">
        <v>646</v>
      </c>
      <c r="B824" t="s">
        <v>1614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</row>
    <row r="825" spans="1:10">
      <c r="A825" t="s">
        <v>647</v>
      </c>
      <c r="B825" t="s">
        <v>1615</v>
      </c>
      <c r="C825">
        <v>0</v>
      </c>
      <c r="D825">
        <v>0</v>
      </c>
      <c r="E825" s="17">
        <v>3381.54</v>
      </c>
      <c r="F825" s="17">
        <v>3381.54</v>
      </c>
      <c r="G825">
        <v>0</v>
      </c>
      <c r="H825">
        <v>0</v>
      </c>
      <c r="I825">
        <v>0</v>
      </c>
      <c r="J825">
        <v>0</v>
      </c>
    </row>
    <row r="826" spans="1:10">
      <c r="A826" t="s">
        <v>648</v>
      </c>
      <c r="B826" t="s">
        <v>1410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</row>
    <row r="827" spans="1:10">
      <c r="A827" t="s">
        <v>1411</v>
      </c>
      <c r="B827" t="s">
        <v>1412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</row>
    <row r="828" spans="1:10">
      <c r="A828" t="s">
        <v>1413</v>
      </c>
      <c r="B828" t="s">
        <v>1414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</row>
    <row r="829" spans="1:10">
      <c r="A829" t="s">
        <v>1415</v>
      </c>
      <c r="B829" t="s">
        <v>649</v>
      </c>
      <c r="C829">
        <v>0</v>
      </c>
      <c r="D829">
        <v>0</v>
      </c>
      <c r="E829" s="17">
        <v>8558.74</v>
      </c>
      <c r="F829" s="17">
        <v>8558.74</v>
      </c>
      <c r="G829">
        <v>0</v>
      </c>
      <c r="H829">
        <v>0</v>
      </c>
      <c r="I829">
        <v>0</v>
      </c>
      <c r="J829">
        <v>0</v>
      </c>
    </row>
    <row r="830" spans="1:10">
      <c r="A830">
        <v>641</v>
      </c>
      <c r="B830" t="s">
        <v>650</v>
      </c>
      <c r="C830">
        <v>0</v>
      </c>
      <c r="D830">
        <v>0</v>
      </c>
      <c r="E830">
        <v>712</v>
      </c>
      <c r="F830" s="17">
        <v>16068.5</v>
      </c>
      <c r="G830">
        <v>0</v>
      </c>
      <c r="H830" s="17">
        <v>15356.5</v>
      </c>
      <c r="I830">
        <v>0</v>
      </c>
      <c r="J830" s="17">
        <v>15356.5</v>
      </c>
    </row>
    <row r="831" spans="1:10">
      <c r="A831" t="s">
        <v>651</v>
      </c>
      <c r="B831" t="s">
        <v>1131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</row>
    <row r="832" spans="1:10">
      <c r="A832" t="s">
        <v>1416</v>
      </c>
      <c r="B832" t="s">
        <v>1386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</row>
    <row r="833" spans="1:10">
      <c r="A833" t="s">
        <v>1132</v>
      </c>
      <c r="B833" t="s">
        <v>1133</v>
      </c>
      <c r="C833">
        <v>0</v>
      </c>
      <c r="D833">
        <v>0</v>
      </c>
      <c r="E833">
        <v>0</v>
      </c>
      <c r="F833" s="17">
        <v>12400</v>
      </c>
      <c r="G833">
        <v>0</v>
      </c>
      <c r="H833" s="17">
        <v>12400</v>
      </c>
      <c r="I833">
        <v>0</v>
      </c>
      <c r="J833" s="17">
        <v>12400</v>
      </c>
    </row>
    <row r="834" spans="1:10">
      <c r="A834" t="s">
        <v>448</v>
      </c>
      <c r="B834" t="s">
        <v>1417</v>
      </c>
      <c r="C834">
        <v>0</v>
      </c>
      <c r="D834">
        <v>0</v>
      </c>
      <c r="E834">
        <v>0</v>
      </c>
      <c r="F834" s="17">
        <v>2956.5</v>
      </c>
      <c r="G834">
        <v>0</v>
      </c>
      <c r="H834" s="17">
        <v>2956.5</v>
      </c>
      <c r="I834">
        <v>0</v>
      </c>
      <c r="J834" s="17">
        <v>2956.5</v>
      </c>
    </row>
    <row r="835" spans="1:10">
      <c r="A835" t="s">
        <v>1418</v>
      </c>
      <c r="B835" t="s">
        <v>1419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</row>
    <row r="836" spans="1:10">
      <c r="A836" t="s">
        <v>1420</v>
      </c>
      <c r="B836" t="s">
        <v>1304</v>
      </c>
      <c r="C836">
        <v>0</v>
      </c>
      <c r="D836">
        <v>0</v>
      </c>
      <c r="E836">
        <v>0</v>
      </c>
      <c r="F836">
        <v>450</v>
      </c>
      <c r="G836">
        <v>0</v>
      </c>
      <c r="H836">
        <v>450</v>
      </c>
      <c r="I836">
        <v>0</v>
      </c>
      <c r="J836">
        <v>450</v>
      </c>
    </row>
    <row r="837" spans="1:10">
      <c r="A837" t="s">
        <v>1421</v>
      </c>
      <c r="B837" t="s">
        <v>1318</v>
      </c>
      <c r="C837">
        <v>0</v>
      </c>
      <c r="D837">
        <v>0</v>
      </c>
      <c r="E837">
        <v>0</v>
      </c>
      <c r="F837">
        <v>356</v>
      </c>
      <c r="G837">
        <v>0</v>
      </c>
      <c r="H837">
        <v>356</v>
      </c>
      <c r="I837">
        <v>0</v>
      </c>
      <c r="J837">
        <v>356</v>
      </c>
    </row>
    <row r="838" spans="1:10">
      <c r="A838" t="s">
        <v>1422</v>
      </c>
      <c r="B838" t="s">
        <v>1261</v>
      </c>
      <c r="C838">
        <v>0</v>
      </c>
      <c r="D838">
        <v>0</v>
      </c>
      <c r="E838">
        <v>0</v>
      </c>
      <c r="F838">
        <v>871</v>
      </c>
      <c r="G838">
        <v>0</v>
      </c>
      <c r="H838">
        <v>871</v>
      </c>
      <c r="I838">
        <v>0</v>
      </c>
      <c r="J838">
        <v>871</v>
      </c>
    </row>
    <row r="839" spans="1:10">
      <c r="A839" t="s">
        <v>1423</v>
      </c>
      <c r="B839" t="s">
        <v>1324</v>
      </c>
      <c r="C839">
        <v>0</v>
      </c>
      <c r="D839">
        <v>0</v>
      </c>
      <c r="E839">
        <v>0</v>
      </c>
      <c r="F839">
        <v>590</v>
      </c>
      <c r="G839">
        <v>0</v>
      </c>
      <c r="H839">
        <v>590</v>
      </c>
      <c r="I839">
        <v>0</v>
      </c>
      <c r="J839">
        <v>590</v>
      </c>
    </row>
    <row r="840" spans="1:10">
      <c r="A840" t="s">
        <v>1424</v>
      </c>
      <c r="B840" t="s">
        <v>1425</v>
      </c>
      <c r="C840">
        <v>0</v>
      </c>
      <c r="D840">
        <v>0</v>
      </c>
      <c r="E840">
        <v>0</v>
      </c>
      <c r="F840">
        <v>339.5</v>
      </c>
      <c r="G840">
        <v>0</v>
      </c>
      <c r="H840">
        <v>339.5</v>
      </c>
      <c r="I840">
        <v>0</v>
      </c>
      <c r="J840">
        <v>339.5</v>
      </c>
    </row>
    <row r="841" spans="1:10">
      <c r="A841" t="s">
        <v>1426</v>
      </c>
      <c r="B841" t="s">
        <v>1332</v>
      </c>
      <c r="C841">
        <v>0</v>
      </c>
      <c r="D841">
        <v>0</v>
      </c>
      <c r="E841">
        <v>0</v>
      </c>
      <c r="F841">
        <v>350</v>
      </c>
      <c r="G841">
        <v>0</v>
      </c>
      <c r="H841">
        <v>350</v>
      </c>
      <c r="I841">
        <v>0</v>
      </c>
      <c r="J841">
        <v>350</v>
      </c>
    </row>
    <row r="842" spans="1:10">
      <c r="A842" t="s">
        <v>1427</v>
      </c>
      <c r="B842" t="s">
        <v>1429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</row>
    <row r="843" spans="1:10">
      <c r="A843" t="s">
        <v>1430</v>
      </c>
      <c r="B843" t="s">
        <v>1431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</row>
    <row r="844" spans="1:10">
      <c r="A844" t="s">
        <v>1432</v>
      </c>
      <c r="B844" t="s">
        <v>1433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</row>
    <row r="845" spans="1:10">
      <c r="A845" t="s">
        <v>1434</v>
      </c>
      <c r="B845" t="s">
        <v>1435</v>
      </c>
      <c r="C845">
        <v>0</v>
      </c>
      <c r="D845">
        <v>0</v>
      </c>
      <c r="E845">
        <v>712</v>
      </c>
      <c r="F845">
        <v>712</v>
      </c>
      <c r="G845">
        <v>0</v>
      </c>
      <c r="H845">
        <v>0</v>
      </c>
      <c r="I845">
        <v>0</v>
      </c>
      <c r="J845">
        <v>0</v>
      </c>
    </row>
    <row r="846" spans="1:10">
      <c r="A846" t="s">
        <v>1436</v>
      </c>
      <c r="B846" t="s">
        <v>1437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</row>
    <row r="847" spans="1:10">
      <c r="A847" t="s">
        <v>1438</v>
      </c>
      <c r="B847" t="s">
        <v>1439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</row>
    <row r="848" spans="1:10">
      <c r="A848" t="s">
        <v>1440</v>
      </c>
      <c r="B848" t="s">
        <v>1441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</row>
    <row r="849" spans="1:10">
      <c r="A849" t="s">
        <v>1442</v>
      </c>
      <c r="B849" t="s">
        <v>1304</v>
      </c>
      <c r="C849">
        <v>0</v>
      </c>
      <c r="D849">
        <v>0</v>
      </c>
      <c r="E849">
        <v>712</v>
      </c>
      <c r="F849">
        <v>712</v>
      </c>
      <c r="G849">
        <v>0</v>
      </c>
      <c r="H849">
        <v>0</v>
      </c>
      <c r="I849">
        <v>0</v>
      </c>
      <c r="J849">
        <v>0</v>
      </c>
    </row>
    <row r="850" spans="1:10">
      <c r="A850" t="s">
        <v>1443</v>
      </c>
      <c r="B850" t="s">
        <v>1444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</row>
    <row r="851" spans="1:10">
      <c r="A851" t="s">
        <v>1445</v>
      </c>
      <c r="B851" t="s">
        <v>1318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</row>
    <row r="852" spans="1:10">
      <c r="A852" t="s">
        <v>1446</v>
      </c>
      <c r="B852" t="s">
        <v>1261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</row>
    <row r="853" spans="1:10">
      <c r="A853" t="s">
        <v>1447</v>
      </c>
      <c r="B853" t="s">
        <v>1322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</row>
    <row r="854" spans="1:10">
      <c r="A854" t="s">
        <v>1448</v>
      </c>
      <c r="B854" t="s">
        <v>1324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</row>
    <row r="855" spans="1:10">
      <c r="A855" t="s">
        <v>1449</v>
      </c>
      <c r="B855" t="s">
        <v>1450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</row>
    <row r="856" spans="1:10">
      <c r="A856" t="s">
        <v>1451</v>
      </c>
      <c r="B856" t="s">
        <v>1431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</row>
    <row r="857" spans="1:10">
      <c r="A857" t="s">
        <v>1452</v>
      </c>
      <c r="B857" t="s">
        <v>1453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</row>
    <row r="858" spans="1:10">
      <c r="A858">
        <v>643</v>
      </c>
      <c r="B858" t="s">
        <v>449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</row>
    <row r="859" spans="1:10">
      <c r="A859" t="s">
        <v>277</v>
      </c>
      <c r="B859" t="s">
        <v>449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</row>
    <row r="860" spans="1:10">
      <c r="A860">
        <v>644</v>
      </c>
      <c r="B860" t="s">
        <v>450</v>
      </c>
      <c r="C860">
        <v>0</v>
      </c>
      <c r="D860">
        <v>0</v>
      </c>
      <c r="E860">
        <v>0</v>
      </c>
      <c r="F860" s="17">
        <v>9459.0400000000009</v>
      </c>
      <c r="G860">
        <v>0</v>
      </c>
      <c r="H860" s="17">
        <v>9459.0400000000009</v>
      </c>
      <c r="I860">
        <v>0</v>
      </c>
      <c r="J860" s="17">
        <v>9459.0400000000009</v>
      </c>
    </row>
    <row r="861" spans="1:10">
      <c r="A861" t="s">
        <v>278</v>
      </c>
      <c r="B861" t="s">
        <v>1417</v>
      </c>
      <c r="C861">
        <v>0</v>
      </c>
      <c r="D861">
        <v>0</v>
      </c>
      <c r="E861">
        <v>0</v>
      </c>
      <c r="F861" s="17">
        <v>9459.0400000000009</v>
      </c>
      <c r="G861">
        <v>0</v>
      </c>
      <c r="H861" s="17">
        <v>9459.0400000000009</v>
      </c>
      <c r="I861">
        <v>0</v>
      </c>
      <c r="J861" s="17">
        <v>9459.0400000000009</v>
      </c>
    </row>
    <row r="862" spans="1:10">
      <c r="A862" t="s">
        <v>1454</v>
      </c>
      <c r="B862" t="s">
        <v>1439</v>
      </c>
      <c r="C862">
        <v>0</v>
      </c>
      <c r="D862">
        <v>0</v>
      </c>
      <c r="E862">
        <v>0</v>
      </c>
      <c r="F862" s="17">
        <v>1424</v>
      </c>
      <c r="G862">
        <v>0</v>
      </c>
      <c r="H862" s="17">
        <v>1424</v>
      </c>
      <c r="I862">
        <v>0</v>
      </c>
      <c r="J862" s="17">
        <v>1424</v>
      </c>
    </row>
    <row r="863" spans="1:10">
      <c r="A863" t="s">
        <v>1455</v>
      </c>
      <c r="B863" t="s">
        <v>1441</v>
      </c>
      <c r="C863">
        <v>0</v>
      </c>
      <c r="D863">
        <v>0</v>
      </c>
      <c r="E863">
        <v>0</v>
      </c>
      <c r="F863" s="17">
        <v>1272</v>
      </c>
      <c r="G863">
        <v>0</v>
      </c>
      <c r="H863" s="17">
        <v>1272</v>
      </c>
      <c r="I863">
        <v>0</v>
      </c>
      <c r="J863" s="17">
        <v>1272</v>
      </c>
    </row>
    <row r="864" spans="1:10">
      <c r="A864" t="s">
        <v>1456</v>
      </c>
      <c r="B864" t="s">
        <v>1444</v>
      </c>
      <c r="C864">
        <v>0</v>
      </c>
      <c r="D864">
        <v>0</v>
      </c>
      <c r="E864">
        <v>0</v>
      </c>
      <c r="F864" s="17">
        <v>2985.64</v>
      </c>
      <c r="G864">
        <v>0</v>
      </c>
      <c r="H864" s="17">
        <v>2985.64</v>
      </c>
      <c r="I864">
        <v>0</v>
      </c>
      <c r="J864" s="17">
        <v>2985.64</v>
      </c>
    </row>
    <row r="865" spans="1:10">
      <c r="A865" t="s">
        <v>1457</v>
      </c>
      <c r="B865" t="s">
        <v>1322</v>
      </c>
      <c r="C865">
        <v>0</v>
      </c>
      <c r="D865">
        <v>0</v>
      </c>
      <c r="E865">
        <v>0</v>
      </c>
      <c r="F865" s="17">
        <v>1200</v>
      </c>
      <c r="G865">
        <v>0</v>
      </c>
      <c r="H865" s="17">
        <v>1200</v>
      </c>
      <c r="I865">
        <v>0</v>
      </c>
      <c r="J865" s="17">
        <v>1200</v>
      </c>
    </row>
    <row r="866" spans="1:10">
      <c r="A866" t="s">
        <v>1458</v>
      </c>
      <c r="B866" t="s">
        <v>1330</v>
      </c>
      <c r="C866">
        <v>0</v>
      </c>
      <c r="D866">
        <v>0</v>
      </c>
      <c r="E866">
        <v>0</v>
      </c>
      <c r="F866" s="17">
        <v>1378.4</v>
      </c>
      <c r="G866">
        <v>0</v>
      </c>
      <c r="H866" s="17">
        <v>1378.4</v>
      </c>
      <c r="I866">
        <v>0</v>
      </c>
      <c r="J866" s="17">
        <v>1378.4</v>
      </c>
    </row>
    <row r="867" spans="1:10">
      <c r="A867" t="s">
        <v>1459</v>
      </c>
      <c r="B867" t="s">
        <v>1334</v>
      </c>
      <c r="C867">
        <v>0</v>
      </c>
      <c r="D867">
        <v>0</v>
      </c>
      <c r="E867">
        <v>0</v>
      </c>
      <c r="F867" s="17">
        <v>1199</v>
      </c>
      <c r="G867">
        <v>0</v>
      </c>
      <c r="H867" s="17">
        <v>1199</v>
      </c>
      <c r="I867">
        <v>0</v>
      </c>
      <c r="J867" s="17">
        <v>1199</v>
      </c>
    </row>
    <row r="868" spans="1:10">
      <c r="A868">
        <v>650</v>
      </c>
      <c r="B868" t="s">
        <v>451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</row>
    <row r="869" spans="1:10">
      <c r="A869" t="s">
        <v>452</v>
      </c>
      <c r="B869" t="s">
        <v>453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</row>
    <row r="870" spans="1:10">
      <c r="A870" t="s">
        <v>1460</v>
      </c>
      <c r="B870" t="s">
        <v>1461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</row>
    <row r="871" spans="1:10">
      <c r="A871">
        <v>651</v>
      </c>
      <c r="B871" t="s">
        <v>454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</row>
    <row r="872" spans="1:10">
      <c r="A872" t="s">
        <v>279</v>
      </c>
      <c r="B872" t="s">
        <v>454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</row>
    <row r="873" spans="1:10">
      <c r="A873">
        <v>660</v>
      </c>
      <c r="B873" t="s">
        <v>455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</row>
    <row r="874" spans="1:10">
      <c r="A874" t="s">
        <v>280</v>
      </c>
      <c r="B874" t="s">
        <v>1462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</row>
    <row r="875" spans="1:10">
      <c r="A875">
        <v>661</v>
      </c>
      <c r="B875" t="s">
        <v>456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</row>
    <row r="876" spans="1:10">
      <c r="A876" t="s">
        <v>281</v>
      </c>
      <c r="B876" t="s">
        <v>282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</row>
    <row r="877" spans="1:10">
      <c r="A877">
        <v>670</v>
      </c>
      <c r="B877" t="s">
        <v>457</v>
      </c>
      <c r="C877">
        <v>0</v>
      </c>
      <c r="D877">
        <v>0</v>
      </c>
      <c r="E877" s="17">
        <v>186436.3</v>
      </c>
      <c r="F877">
        <v>0</v>
      </c>
      <c r="G877" s="17">
        <v>186436.3</v>
      </c>
      <c r="H877">
        <v>0</v>
      </c>
      <c r="I877" s="17">
        <v>186436.3</v>
      </c>
      <c r="J877">
        <v>0</v>
      </c>
    </row>
    <row r="878" spans="1:10">
      <c r="A878" t="s">
        <v>458</v>
      </c>
      <c r="B878" t="s">
        <v>457</v>
      </c>
      <c r="C878">
        <v>0</v>
      </c>
      <c r="D878">
        <v>0</v>
      </c>
      <c r="E878" s="17">
        <v>186436.3</v>
      </c>
      <c r="F878">
        <v>0</v>
      </c>
      <c r="G878" s="17">
        <v>186436.3</v>
      </c>
      <c r="H878">
        <v>0</v>
      </c>
      <c r="I878" s="17">
        <v>186436.3</v>
      </c>
      <c r="J878">
        <v>0</v>
      </c>
    </row>
    <row r="879" spans="1:10">
      <c r="A879">
        <v>700</v>
      </c>
      <c r="B879" t="s">
        <v>1616</v>
      </c>
      <c r="C879">
        <v>0</v>
      </c>
      <c r="D879">
        <v>0</v>
      </c>
      <c r="E879">
        <v>0</v>
      </c>
      <c r="F879" s="17">
        <v>1205772.1299999999</v>
      </c>
      <c r="G879">
        <v>0</v>
      </c>
      <c r="H879" s="17">
        <v>1205772.1299999999</v>
      </c>
      <c r="I879">
        <v>0</v>
      </c>
      <c r="J879" s="17">
        <v>1205772.1299999999</v>
      </c>
    </row>
    <row r="880" spans="1:10">
      <c r="A880" t="s">
        <v>1463</v>
      </c>
      <c r="B880" t="s">
        <v>1464</v>
      </c>
      <c r="C880">
        <v>0</v>
      </c>
      <c r="D880">
        <v>0</v>
      </c>
      <c r="E880">
        <v>0</v>
      </c>
      <c r="F880" s="17">
        <v>20553.13</v>
      </c>
      <c r="G880">
        <v>0</v>
      </c>
      <c r="H880" s="17">
        <v>20553.13</v>
      </c>
      <c r="I880">
        <v>0</v>
      </c>
      <c r="J880" s="17">
        <v>20553.13</v>
      </c>
    </row>
    <row r="881" spans="1:10">
      <c r="A881" t="s">
        <v>1465</v>
      </c>
      <c r="B881" t="s">
        <v>1466</v>
      </c>
      <c r="C881">
        <v>0</v>
      </c>
      <c r="D881">
        <v>0</v>
      </c>
      <c r="E881">
        <v>0</v>
      </c>
      <c r="F881" s="17">
        <v>9738.57</v>
      </c>
      <c r="G881">
        <v>0</v>
      </c>
      <c r="H881" s="17">
        <v>9738.57</v>
      </c>
      <c r="I881">
        <v>0</v>
      </c>
      <c r="J881" s="17">
        <v>9738.57</v>
      </c>
    </row>
    <row r="882" spans="1:10">
      <c r="A882" t="s">
        <v>1467</v>
      </c>
      <c r="B882" t="s">
        <v>1468</v>
      </c>
      <c r="C882">
        <v>0</v>
      </c>
      <c r="D882">
        <v>0</v>
      </c>
      <c r="E882">
        <v>0</v>
      </c>
      <c r="F882" s="17">
        <v>10814.56</v>
      </c>
      <c r="G882">
        <v>0</v>
      </c>
      <c r="H882" s="17">
        <v>10814.56</v>
      </c>
      <c r="I882">
        <v>0</v>
      </c>
      <c r="J882" s="17">
        <v>10814.56</v>
      </c>
    </row>
    <row r="883" spans="1:10">
      <c r="A883" t="s">
        <v>1469</v>
      </c>
      <c r="B883" t="s">
        <v>1470</v>
      </c>
      <c r="C883">
        <v>0</v>
      </c>
      <c r="D883">
        <v>0</v>
      </c>
      <c r="E883">
        <v>0</v>
      </c>
      <c r="F883" s="17">
        <v>1185219</v>
      </c>
      <c r="G883">
        <v>0</v>
      </c>
      <c r="H883" s="17">
        <v>1185219</v>
      </c>
      <c r="I883">
        <v>0</v>
      </c>
      <c r="J883" s="17">
        <v>1185219</v>
      </c>
    </row>
    <row r="884" spans="1:10">
      <c r="A884" t="s">
        <v>1471</v>
      </c>
      <c r="B884" t="s">
        <v>1472</v>
      </c>
      <c r="C884">
        <v>0</v>
      </c>
      <c r="D884">
        <v>0</v>
      </c>
      <c r="E884">
        <v>0</v>
      </c>
      <c r="F884" s="17">
        <v>1181139</v>
      </c>
      <c r="G884">
        <v>0</v>
      </c>
      <c r="H884" s="17">
        <v>1181139</v>
      </c>
      <c r="I884">
        <v>0</v>
      </c>
      <c r="J884" s="17">
        <v>1181139</v>
      </c>
    </row>
    <row r="885" spans="1:10">
      <c r="A885" t="s">
        <v>1473</v>
      </c>
      <c r="B885" t="s">
        <v>1474</v>
      </c>
      <c r="C885">
        <v>0</v>
      </c>
      <c r="D885">
        <v>0</v>
      </c>
      <c r="E885">
        <v>0</v>
      </c>
      <c r="F885" s="17">
        <v>4080</v>
      </c>
      <c r="G885">
        <v>0</v>
      </c>
      <c r="H885" s="17">
        <v>4080</v>
      </c>
      <c r="I885">
        <v>0</v>
      </c>
      <c r="J885" s="17">
        <v>4080</v>
      </c>
    </row>
    <row r="886" spans="1:10">
      <c r="A886">
        <v>701</v>
      </c>
      <c r="B886" t="s">
        <v>1475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</row>
    <row r="887" spans="1:10">
      <c r="A887" t="s">
        <v>1476</v>
      </c>
      <c r="B887" t="s">
        <v>1477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</row>
    <row r="888" spans="1:10">
      <c r="A888" t="s">
        <v>1478</v>
      </c>
      <c r="B888" t="s">
        <v>1479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</row>
    <row r="889" spans="1:10">
      <c r="A889">
        <v>709</v>
      </c>
      <c r="B889" t="s">
        <v>1480</v>
      </c>
      <c r="C889">
        <v>0</v>
      </c>
      <c r="D889">
        <v>0</v>
      </c>
      <c r="E889">
        <v>0</v>
      </c>
      <c r="F889" s="17">
        <v>-2222</v>
      </c>
      <c r="G889" s="17">
        <v>2222</v>
      </c>
      <c r="H889">
        <v>0</v>
      </c>
      <c r="I889" s="17">
        <v>2222</v>
      </c>
      <c r="J889">
        <v>0</v>
      </c>
    </row>
    <row r="890" spans="1:10">
      <c r="A890" t="s">
        <v>1481</v>
      </c>
      <c r="B890" t="s">
        <v>1482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</row>
    <row r="891" spans="1:10">
      <c r="A891" t="s">
        <v>1483</v>
      </c>
      <c r="B891" t="s">
        <v>1484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</row>
    <row r="892" spans="1:10">
      <c r="A892" t="s">
        <v>1485</v>
      </c>
      <c r="B892" t="s">
        <v>999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</row>
    <row r="893" spans="1:10">
      <c r="A893" t="s">
        <v>1000</v>
      </c>
      <c r="B893" t="s">
        <v>1001</v>
      </c>
      <c r="C893">
        <v>0</v>
      </c>
      <c r="D893">
        <v>0</v>
      </c>
      <c r="E893">
        <v>0</v>
      </c>
      <c r="F893" s="17">
        <v>-2222</v>
      </c>
      <c r="G893" s="17">
        <v>2222</v>
      </c>
      <c r="H893">
        <v>0</v>
      </c>
      <c r="I893" s="17">
        <v>2222</v>
      </c>
      <c r="J893">
        <v>0</v>
      </c>
    </row>
    <row r="894" spans="1:10">
      <c r="A894" t="s">
        <v>1002</v>
      </c>
      <c r="B894" t="s">
        <v>1003</v>
      </c>
      <c r="C894">
        <v>0</v>
      </c>
      <c r="D894">
        <v>0</v>
      </c>
      <c r="E894">
        <v>0</v>
      </c>
      <c r="F894" s="17">
        <v>-2222</v>
      </c>
      <c r="G894" s="17">
        <v>2222</v>
      </c>
      <c r="H894">
        <v>0</v>
      </c>
      <c r="I894" s="17">
        <v>2222</v>
      </c>
      <c r="J894">
        <v>0</v>
      </c>
    </row>
    <row r="895" spans="1:10">
      <c r="A895" t="s">
        <v>1004</v>
      </c>
      <c r="B895" t="s">
        <v>1005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</row>
    <row r="896" spans="1:10">
      <c r="A896">
        <v>711</v>
      </c>
      <c r="B896" t="s">
        <v>1006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</row>
    <row r="897" spans="1:10">
      <c r="A897" t="s">
        <v>1007</v>
      </c>
      <c r="B897" t="s">
        <v>1386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</row>
    <row r="898" spans="1:10">
      <c r="A898">
        <v>712</v>
      </c>
      <c r="B898" t="s">
        <v>1008</v>
      </c>
      <c r="C898">
        <v>0</v>
      </c>
      <c r="D898">
        <v>0</v>
      </c>
      <c r="E898" s="17">
        <v>764021.09</v>
      </c>
      <c r="F898" s="17">
        <v>2741.24</v>
      </c>
      <c r="G898" s="17">
        <v>761279.85</v>
      </c>
      <c r="H898">
        <v>0</v>
      </c>
      <c r="I898" s="17">
        <v>761279.85</v>
      </c>
      <c r="J898">
        <v>0</v>
      </c>
    </row>
    <row r="899" spans="1:10">
      <c r="A899" t="s">
        <v>1009</v>
      </c>
      <c r="B899" t="s">
        <v>1386</v>
      </c>
      <c r="C899">
        <v>0</v>
      </c>
      <c r="D899">
        <v>0</v>
      </c>
      <c r="E899" s="17">
        <v>168036.54</v>
      </c>
      <c r="F899" s="17">
        <v>2741.24</v>
      </c>
      <c r="G899" s="17">
        <v>165295.29999999999</v>
      </c>
      <c r="H899">
        <v>0</v>
      </c>
      <c r="I899" s="17">
        <v>165295.29999999999</v>
      </c>
      <c r="J899">
        <v>0</v>
      </c>
    </row>
    <row r="900" spans="1:10">
      <c r="A900" t="s">
        <v>1010</v>
      </c>
      <c r="B900" t="s">
        <v>1294</v>
      </c>
      <c r="C900">
        <v>0</v>
      </c>
      <c r="D900">
        <v>0</v>
      </c>
      <c r="E900" s="17">
        <v>32872.67</v>
      </c>
      <c r="F900">
        <v>0</v>
      </c>
      <c r="G900" s="17">
        <v>32872.67</v>
      </c>
      <c r="H900">
        <v>0</v>
      </c>
      <c r="I900" s="17">
        <v>32872.67</v>
      </c>
      <c r="J900">
        <v>0</v>
      </c>
    </row>
    <row r="901" spans="1:10">
      <c r="A901" t="s">
        <v>1011</v>
      </c>
      <c r="B901" t="s">
        <v>1296</v>
      </c>
      <c r="C901">
        <v>0</v>
      </c>
      <c r="D901">
        <v>0</v>
      </c>
      <c r="E901" s="17">
        <v>45910.74</v>
      </c>
      <c r="F901">
        <v>0</v>
      </c>
      <c r="G901" s="17">
        <v>45910.74</v>
      </c>
      <c r="H901">
        <v>0</v>
      </c>
      <c r="I901" s="17">
        <v>45910.74</v>
      </c>
      <c r="J901">
        <v>0</v>
      </c>
    </row>
    <row r="902" spans="1:10">
      <c r="A902" t="s">
        <v>1012</v>
      </c>
      <c r="B902" t="s">
        <v>1304</v>
      </c>
      <c r="C902">
        <v>0</v>
      </c>
      <c r="D902">
        <v>0</v>
      </c>
      <c r="E902" s="17">
        <v>23965.09</v>
      </c>
      <c r="F902">
        <v>0</v>
      </c>
      <c r="G902" s="17">
        <v>23965.09</v>
      </c>
      <c r="H902">
        <v>0</v>
      </c>
      <c r="I902" s="17">
        <v>23965.09</v>
      </c>
      <c r="J902">
        <v>0</v>
      </c>
    </row>
    <row r="903" spans="1:10">
      <c r="A903" t="s">
        <v>1013</v>
      </c>
      <c r="B903" t="s">
        <v>1316</v>
      </c>
      <c r="C903">
        <v>0</v>
      </c>
      <c r="D903">
        <v>0</v>
      </c>
      <c r="E903" s="17">
        <v>156202.32</v>
      </c>
      <c r="F903">
        <v>0</v>
      </c>
      <c r="G903" s="17">
        <v>156202.32</v>
      </c>
      <c r="H903">
        <v>0</v>
      </c>
      <c r="I903" s="17">
        <v>156202.32</v>
      </c>
      <c r="J903">
        <v>0</v>
      </c>
    </row>
    <row r="904" spans="1:10">
      <c r="A904" t="s">
        <v>1014</v>
      </c>
      <c r="B904" t="s">
        <v>1318</v>
      </c>
      <c r="C904">
        <v>0</v>
      </c>
      <c r="D904">
        <v>0</v>
      </c>
      <c r="E904" s="17">
        <v>12299.27</v>
      </c>
      <c r="F904">
        <v>0</v>
      </c>
      <c r="G904" s="17">
        <v>12299.27</v>
      </c>
      <c r="H904">
        <v>0</v>
      </c>
      <c r="I904" s="17">
        <v>12299.27</v>
      </c>
      <c r="J904">
        <v>0</v>
      </c>
    </row>
    <row r="905" spans="1:10">
      <c r="A905" t="s">
        <v>1015</v>
      </c>
      <c r="B905" t="s">
        <v>1320</v>
      </c>
      <c r="C905">
        <v>0</v>
      </c>
      <c r="D905">
        <v>0</v>
      </c>
      <c r="E905" s="17">
        <v>79460.990000000005</v>
      </c>
      <c r="F905">
        <v>0</v>
      </c>
      <c r="G905" s="17">
        <v>79460.990000000005</v>
      </c>
      <c r="H905">
        <v>0</v>
      </c>
      <c r="I905" s="17">
        <v>79460.990000000005</v>
      </c>
      <c r="J905">
        <v>0</v>
      </c>
    </row>
    <row r="906" spans="1:10">
      <c r="A906" t="s">
        <v>1016</v>
      </c>
      <c r="B906" t="s">
        <v>1322</v>
      </c>
      <c r="C906">
        <v>0</v>
      </c>
      <c r="D906">
        <v>0</v>
      </c>
      <c r="E906" s="17">
        <v>65053.68</v>
      </c>
      <c r="F906">
        <v>0</v>
      </c>
      <c r="G906" s="17">
        <v>65053.68</v>
      </c>
      <c r="H906">
        <v>0</v>
      </c>
      <c r="I906" s="17">
        <v>65053.68</v>
      </c>
      <c r="J906">
        <v>0</v>
      </c>
    </row>
    <row r="907" spans="1:10">
      <c r="A907" t="s">
        <v>1017</v>
      </c>
      <c r="B907" t="s">
        <v>1324</v>
      </c>
      <c r="C907">
        <v>0</v>
      </c>
      <c r="D907">
        <v>0</v>
      </c>
      <c r="E907" s="17">
        <v>26291.82</v>
      </c>
      <c r="F907">
        <v>0</v>
      </c>
      <c r="G907" s="17">
        <v>26291.82</v>
      </c>
      <c r="H907">
        <v>0</v>
      </c>
      <c r="I907" s="17">
        <v>26291.82</v>
      </c>
      <c r="J907">
        <v>0</v>
      </c>
    </row>
    <row r="908" spans="1:10">
      <c r="A908" t="s">
        <v>1018</v>
      </c>
      <c r="B908" t="s">
        <v>1328</v>
      </c>
      <c r="C908">
        <v>0</v>
      </c>
      <c r="D908">
        <v>0</v>
      </c>
      <c r="E908" s="17">
        <v>11470.58</v>
      </c>
      <c r="F908">
        <v>0</v>
      </c>
      <c r="G908" s="17">
        <v>11470.58</v>
      </c>
      <c r="H908">
        <v>0</v>
      </c>
      <c r="I908" s="17">
        <v>11470.58</v>
      </c>
      <c r="J908">
        <v>0</v>
      </c>
    </row>
    <row r="909" spans="1:10">
      <c r="A909" t="s">
        <v>1019</v>
      </c>
      <c r="B909" t="s">
        <v>1330</v>
      </c>
      <c r="C909">
        <v>0</v>
      </c>
      <c r="D909">
        <v>0</v>
      </c>
      <c r="E909" s="17">
        <v>61360.86</v>
      </c>
      <c r="F909">
        <v>0</v>
      </c>
      <c r="G909" s="17">
        <v>61360.86</v>
      </c>
      <c r="H909">
        <v>0</v>
      </c>
      <c r="I909" s="17">
        <v>61360.86</v>
      </c>
      <c r="J909">
        <v>0</v>
      </c>
    </row>
    <row r="910" spans="1:10">
      <c r="A910" t="s">
        <v>1020</v>
      </c>
      <c r="B910" t="s">
        <v>1332</v>
      </c>
      <c r="C910">
        <v>0</v>
      </c>
      <c r="D910">
        <v>0</v>
      </c>
      <c r="E910" s="17">
        <v>26700.720000000001</v>
      </c>
      <c r="F910">
        <v>0</v>
      </c>
      <c r="G910" s="17">
        <v>26700.720000000001</v>
      </c>
      <c r="H910">
        <v>0</v>
      </c>
      <c r="I910" s="17">
        <v>26700.720000000001</v>
      </c>
      <c r="J910">
        <v>0</v>
      </c>
    </row>
    <row r="911" spans="1:10">
      <c r="A911" t="s">
        <v>1021</v>
      </c>
      <c r="B911" t="s">
        <v>1334</v>
      </c>
      <c r="C911">
        <v>0</v>
      </c>
      <c r="D911">
        <v>0</v>
      </c>
      <c r="E911" s="17">
        <v>54395.81</v>
      </c>
      <c r="F911">
        <v>0</v>
      </c>
      <c r="G911" s="17">
        <v>54395.81</v>
      </c>
      <c r="H911">
        <v>0</v>
      </c>
      <c r="I911" s="17">
        <v>54395.81</v>
      </c>
      <c r="J911">
        <v>0</v>
      </c>
    </row>
    <row r="912" spans="1:10">
      <c r="A912">
        <v>730</v>
      </c>
      <c r="B912" t="s">
        <v>1022</v>
      </c>
      <c r="C912">
        <v>0</v>
      </c>
      <c r="D912">
        <v>0</v>
      </c>
      <c r="E912">
        <v>0</v>
      </c>
      <c r="F912" s="17">
        <v>144492.9</v>
      </c>
      <c r="G912">
        <v>0</v>
      </c>
      <c r="H912" s="17">
        <v>144492.9</v>
      </c>
      <c r="I912">
        <v>0</v>
      </c>
      <c r="J912" s="17">
        <v>144492.9</v>
      </c>
    </row>
    <row r="913" spans="1:10">
      <c r="A913" t="s">
        <v>1023</v>
      </c>
      <c r="B913" t="s">
        <v>1024</v>
      </c>
      <c r="C913">
        <v>0</v>
      </c>
      <c r="D913">
        <v>0</v>
      </c>
      <c r="E913">
        <v>0</v>
      </c>
      <c r="F913" s="17">
        <v>144492.9</v>
      </c>
      <c r="G913">
        <v>0</v>
      </c>
      <c r="H913" s="17">
        <v>144492.9</v>
      </c>
      <c r="I913">
        <v>0</v>
      </c>
      <c r="J913" s="17">
        <v>144492.9</v>
      </c>
    </row>
    <row r="914" spans="1:10">
      <c r="A914" t="s">
        <v>1617</v>
      </c>
      <c r="B914" t="s">
        <v>1025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</row>
    <row r="915" spans="1:10">
      <c r="A915">
        <v>732</v>
      </c>
      <c r="B915" t="s">
        <v>1026</v>
      </c>
      <c r="C915">
        <v>0</v>
      </c>
      <c r="D915">
        <v>0</v>
      </c>
      <c r="E915">
        <v>0</v>
      </c>
      <c r="F915" s="17">
        <v>88340.53</v>
      </c>
      <c r="G915">
        <v>0</v>
      </c>
      <c r="H915" s="17">
        <v>88340.53</v>
      </c>
      <c r="I915">
        <v>0</v>
      </c>
      <c r="J915" s="17">
        <v>88340.53</v>
      </c>
    </row>
    <row r="916" spans="1:10">
      <c r="A916" t="s">
        <v>1027</v>
      </c>
      <c r="B916" t="s">
        <v>1028</v>
      </c>
      <c r="C916">
        <v>0</v>
      </c>
      <c r="D916">
        <v>0</v>
      </c>
      <c r="E916">
        <v>0</v>
      </c>
      <c r="F916" s="17">
        <v>82102.45</v>
      </c>
      <c r="G916">
        <v>0</v>
      </c>
      <c r="H916" s="17">
        <v>82102.45</v>
      </c>
      <c r="I916">
        <v>0</v>
      </c>
      <c r="J916" s="17">
        <v>82102.45</v>
      </c>
    </row>
    <row r="917" spans="1:10">
      <c r="A917" t="s">
        <v>1029</v>
      </c>
      <c r="B917" t="s">
        <v>1030</v>
      </c>
      <c r="C917">
        <v>0</v>
      </c>
      <c r="D917">
        <v>0</v>
      </c>
      <c r="E917">
        <v>0</v>
      </c>
      <c r="F917" s="17">
        <v>6238.08</v>
      </c>
      <c r="G917">
        <v>0</v>
      </c>
      <c r="H917" s="17">
        <v>6238.08</v>
      </c>
      <c r="I917">
        <v>0</v>
      </c>
      <c r="J917" s="17">
        <v>6238.08</v>
      </c>
    </row>
    <row r="918" spans="1:10">
      <c r="A918">
        <v>740</v>
      </c>
      <c r="B918" t="s">
        <v>1031</v>
      </c>
      <c r="C918">
        <v>0</v>
      </c>
      <c r="D918">
        <v>0</v>
      </c>
      <c r="E918" s="17">
        <v>75520.28</v>
      </c>
      <c r="F918">
        <v>0.78</v>
      </c>
      <c r="G918" s="17">
        <v>75519.5</v>
      </c>
      <c r="H918">
        <v>0</v>
      </c>
      <c r="I918" s="17">
        <v>75519.5</v>
      </c>
      <c r="J918">
        <v>0</v>
      </c>
    </row>
    <row r="919" spans="1:10">
      <c r="A919" t="s">
        <v>1032</v>
      </c>
      <c r="B919" t="s">
        <v>1031</v>
      </c>
      <c r="C919">
        <v>0</v>
      </c>
      <c r="D919">
        <v>0</v>
      </c>
      <c r="E919" s="17">
        <v>75520.28</v>
      </c>
      <c r="F919">
        <v>0.78</v>
      </c>
      <c r="G919" s="17">
        <v>75519.5</v>
      </c>
      <c r="H919">
        <v>0</v>
      </c>
      <c r="I919" s="17">
        <v>75519.5</v>
      </c>
      <c r="J919">
        <v>0</v>
      </c>
    </row>
    <row r="920" spans="1:10">
      <c r="A920">
        <v>742</v>
      </c>
      <c r="B920" t="s">
        <v>1033</v>
      </c>
      <c r="C920">
        <v>0</v>
      </c>
      <c r="D920">
        <v>0</v>
      </c>
      <c r="E920" s="17">
        <v>68974.600000000006</v>
      </c>
      <c r="F920">
        <v>0</v>
      </c>
      <c r="G920" s="17">
        <v>68974.600000000006</v>
      </c>
      <c r="H920">
        <v>0</v>
      </c>
      <c r="I920" s="17">
        <v>68974.600000000006</v>
      </c>
      <c r="J920">
        <v>0</v>
      </c>
    </row>
    <row r="921" spans="1:10">
      <c r="A921" t="s">
        <v>1034</v>
      </c>
      <c r="B921" t="s">
        <v>1033</v>
      </c>
      <c r="C921">
        <v>0</v>
      </c>
      <c r="D921">
        <v>0</v>
      </c>
      <c r="E921" s="17">
        <v>68974.600000000006</v>
      </c>
      <c r="F921">
        <v>0</v>
      </c>
      <c r="G921" s="17">
        <v>68974.600000000006</v>
      </c>
      <c r="H921">
        <v>0</v>
      </c>
      <c r="I921" s="17">
        <v>68974.600000000006</v>
      </c>
      <c r="J921">
        <v>0</v>
      </c>
    </row>
    <row r="922" spans="1:10">
      <c r="A922">
        <v>750</v>
      </c>
      <c r="B922" t="s">
        <v>224</v>
      </c>
      <c r="C922">
        <v>0</v>
      </c>
      <c r="D922">
        <v>0</v>
      </c>
      <c r="E922">
        <v>0</v>
      </c>
      <c r="F922" s="17">
        <v>2890.82</v>
      </c>
      <c r="G922">
        <v>0</v>
      </c>
      <c r="H922" s="17">
        <v>2890.82</v>
      </c>
      <c r="I922">
        <v>0</v>
      </c>
      <c r="J922" s="17">
        <v>2890.82</v>
      </c>
    </row>
    <row r="923" spans="1:10">
      <c r="A923" t="s">
        <v>1618</v>
      </c>
      <c r="B923" t="s">
        <v>1035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</row>
    <row r="924" spans="1:10">
      <c r="A924" t="s">
        <v>1619</v>
      </c>
      <c r="B924" t="s">
        <v>922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</row>
    <row r="925" spans="1:10">
      <c r="A925" t="s">
        <v>1620</v>
      </c>
      <c r="B925" t="s">
        <v>1621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</row>
    <row r="926" spans="1:10">
      <c r="A926" t="s">
        <v>1622</v>
      </c>
      <c r="B926" t="s">
        <v>1623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</row>
    <row r="927" spans="1:10">
      <c r="A927" t="s">
        <v>1624</v>
      </c>
      <c r="B927" t="s">
        <v>1625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</row>
    <row r="928" spans="1:10">
      <c r="A928" t="s">
        <v>1626</v>
      </c>
      <c r="B928" t="s">
        <v>1627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</row>
    <row r="929" spans="1:10">
      <c r="A929" t="s">
        <v>1628</v>
      </c>
      <c r="B929" t="s">
        <v>1629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</row>
    <row r="930" spans="1:10">
      <c r="A930" t="s">
        <v>1036</v>
      </c>
      <c r="B930" t="s">
        <v>1037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</row>
    <row r="931" spans="1:10">
      <c r="A931" t="s">
        <v>1038</v>
      </c>
      <c r="B931" t="s">
        <v>1039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</row>
    <row r="932" spans="1:10">
      <c r="A932" t="s">
        <v>1040</v>
      </c>
      <c r="B932" t="s">
        <v>1041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</row>
    <row r="933" spans="1:10">
      <c r="A933" t="s">
        <v>1630</v>
      </c>
      <c r="B933" t="s">
        <v>1042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</row>
    <row r="934" spans="1:10">
      <c r="A934" t="s">
        <v>1631</v>
      </c>
      <c r="B934" t="s">
        <v>1632</v>
      </c>
      <c r="C934">
        <v>0</v>
      </c>
      <c r="D934">
        <v>0</v>
      </c>
      <c r="E934">
        <v>0</v>
      </c>
      <c r="F934">
        <v>911.72</v>
      </c>
      <c r="G934">
        <v>0</v>
      </c>
      <c r="H934">
        <v>911.72</v>
      </c>
      <c r="I934">
        <v>0</v>
      </c>
      <c r="J934">
        <f>911.72+59.17</f>
        <v>970.89</v>
      </c>
    </row>
    <row r="935" spans="1:10">
      <c r="A935" t="s">
        <v>1633</v>
      </c>
      <c r="B935" t="s">
        <v>1638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</row>
    <row r="936" spans="1:10">
      <c r="A936" t="s">
        <v>1634</v>
      </c>
      <c r="B936" t="s">
        <v>1043</v>
      </c>
      <c r="C936">
        <v>0</v>
      </c>
      <c r="D936">
        <v>0</v>
      </c>
      <c r="E936">
        <v>0</v>
      </c>
      <c r="F936" s="17">
        <v>1919.93</v>
      </c>
      <c r="G936">
        <v>0</v>
      </c>
      <c r="H936" s="17">
        <v>1919.93</v>
      </c>
      <c r="I936">
        <v>0</v>
      </c>
      <c r="J936" s="17">
        <v>1919.93</v>
      </c>
    </row>
    <row r="937" spans="1:10">
      <c r="A937" t="s">
        <v>1635</v>
      </c>
      <c r="B937" t="s">
        <v>1044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</row>
    <row r="938" spans="1:10">
      <c r="A938" t="s">
        <v>1045</v>
      </c>
      <c r="B938" t="s">
        <v>1046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</row>
    <row r="939" spans="1:10">
      <c r="A939" t="s">
        <v>1636</v>
      </c>
      <c r="B939" t="s">
        <v>366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</row>
    <row r="940" spans="1:10">
      <c r="A940" t="s">
        <v>367</v>
      </c>
      <c r="B940" t="s">
        <v>368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</row>
    <row r="941" spans="1:10">
      <c r="A941" t="s">
        <v>369</v>
      </c>
      <c r="B941" t="s">
        <v>370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</row>
    <row r="942" spans="1:10">
      <c r="A942" t="s">
        <v>371</v>
      </c>
      <c r="B942" t="s">
        <v>372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</row>
    <row r="943" spans="1:10">
      <c r="A943" t="s">
        <v>1637</v>
      </c>
      <c r="B943" t="s">
        <v>373</v>
      </c>
      <c r="C943">
        <v>0</v>
      </c>
      <c r="D943">
        <v>0</v>
      </c>
      <c r="E943">
        <v>0</v>
      </c>
      <c r="F943">
        <v>59.17</v>
      </c>
      <c r="G943">
        <v>0</v>
      </c>
      <c r="H943">
        <v>59.17</v>
      </c>
      <c r="I943">
        <v>0</v>
      </c>
      <c r="J943">
        <v>0</v>
      </c>
    </row>
    <row r="944" spans="1:10">
      <c r="A944" t="s">
        <v>374</v>
      </c>
      <c r="B944" t="s">
        <v>375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</row>
    <row r="945" spans="1:10">
      <c r="A945">
        <v>751</v>
      </c>
      <c r="B945" t="s">
        <v>218</v>
      </c>
      <c r="C945">
        <v>0</v>
      </c>
      <c r="D945">
        <v>0</v>
      </c>
      <c r="E945" s="17">
        <v>6885.05</v>
      </c>
      <c r="F945">
        <v>5.44</v>
      </c>
      <c r="G945" s="17">
        <v>6879.61</v>
      </c>
      <c r="H945">
        <v>0</v>
      </c>
      <c r="I945" s="17">
        <v>6879.61</v>
      </c>
      <c r="J945">
        <v>0</v>
      </c>
    </row>
    <row r="946" spans="1:10">
      <c r="A946" t="s">
        <v>1639</v>
      </c>
      <c r="B946" t="s">
        <v>376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</row>
    <row r="947" spans="1:10">
      <c r="A947" t="s">
        <v>1640</v>
      </c>
      <c r="B947" t="s">
        <v>377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</row>
    <row r="948" spans="1:10">
      <c r="A948" t="s">
        <v>1641</v>
      </c>
      <c r="B948" t="s">
        <v>378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</row>
    <row r="949" spans="1:10">
      <c r="A949" t="s">
        <v>379</v>
      </c>
      <c r="B949" t="s">
        <v>380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</row>
    <row r="950" spans="1:10">
      <c r="A950" t="s">
        <v>1642</v>
      </c>
      <c r="B950" t="s">
        <v>381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</row>
    <row r="951" spans="1:10">
      <c r="A951" t="s">
        <v>382</v>
      </c>
      <c r="B951" t="s">
        <v>383</v>
      </c>
      <c r="C951">
        <v>0</v>
      </c>
      <c r="D951">
        <v>0</v>
      </c>
      <c r="E951" s="17">
        <v>5048</v>
      </c>
      <c r="F951">
        <v>5.44</v>
      </c>
      <c r="G951" s="17">
        <v>5042.5600000000004</v>
      </c>
      <c r="H951">
        <v>0</v>
      </c>
      <c r="I951" s="17">
        <v>5042.5600000000004</v>
      </c>
      <c r="J951">
        <v>0</v>
      </c>
    </row>
    <row r="952" spans="1:10">
      <c r="A952" t="s">
        <v>384</v>
      </c>
      <c r="B952" t="s">
        <v>385</v>
      </c>
      <c r="C952">
        <v>0</v>
      </c>
      <c r="D952">
        <v>0</v>
      </c>
      <c r="E952" s="17">
        <v>3233.2</v>
      </c>
      <c r="F952">
        <v>5.44</v>
      </c>
      <c r="G952" s="17">
        <v>3227.76</v>
      </c>
      <c r="H952">
        <v>0</v>
      </c>
      <c r="I952" s="17">
        <v>3227.76</v>
      </c>
      <c r="J952">
        <v>0</v>
      </c>
    </row>
    <row r="953" spans="1:10">
      <c r="A953" t="s">
        <v>386</v>
      </c>
      <c r="B953" t="s">
        <v>387</v>
      </c>
      <c r="C953">
        <v>0</v>
      </c>
      <c r="D953">
        <v>0</v>
      </c>
      <c r="E953" s="17">
        <v>1814.8</v>
      </c>
      <c r="F953">
        <v>0</v>
      </c>
      <c r="G953" s="17">
        <v>1814.8</v>
      </c>
      <c r="H953">
        <v>0</v>
      </c>
      <c r="I953" s="17">
        <v>1814.8</v>
      </c>
      <c r="J953">
        <v>0</v>
      </c>
    </row>
    <row r="954" spans="1:10">
      <c r="A954" t="s">
        <v>1643</v>
      </c>
      <c r="B954" t="s">
        <v>388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</row>
    <row r="955" spans="1:10">
      <c r="A955" t="s">
        <v>1647</v>
      </c>
      <c r="B955" t="s">
        <v>1644</v>
      </c>
      <c r="C955">
        <v>0</v>
      </c>
      <c r="D955">
        <v>0</v>
      </c>
      <c r="E955">
        <v>24.91</v>
      </c>
      <c r="F955">
        <v>0</v>
      </c>
      <c r="G955">
        <v>24.91</v>
      </c>
      <c r="H955">
        <v>0</v>
      </c>
      <c r="I955">
        <v>24.91</v>
      </c>
      <c r="J955">
        <v>0</v>
      </c>
    </row>
    <row r="956" spans="1:10">
      <c r="A956" t="s">
        <v>436</v>
      </c>
      <c r="B956" t="s">
        <v>1645</v>
      </c>
      <c r="C956">
        <v>0</v>
      </c>
      <c r="D956">
        <v>0</v>
      </c>
      <c r="E956">
        <v>24.91</v>
      </c>
      <c r="F956">
        <v>0</v>
      </c>
      <c r="G956">
        <v>24.91</v>
      </c>
      <c r="H956">
        <v>0</v>
      </c>
      <c r="I956">
        <v>24.91</v>
      </c>
      <c r="J956">
        <v>0</v>
      </c>
    </row>
    <row r="957" spans="1:10">
      <c r="A957" t="s">
        <v>437</v>
      </c>
      <c r="B957" t="s">
        <v>1646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</row>
    <row r="958" spans="1:10">
      <c r="A958" t="s">
        <v>389</v>
      </c>
      <c r="B958" t="s">
        <v>390</v>
      </c>
      <c r="C958">
        <v>0</v>
      </c>
      <c r="D958">
        <v>0</v>
      </c>
      <c r="E958" s="17">
        <v>1309.97</v>
      </c>
      <c r="F958">
        <v>0</v>
      </c>
      <c r="G958" s="17">
        <v>1309.97</v>
      </c>
      <c r="H958">
        <v>0</v>
      </c>
      <c r="I958" s="17">
        <v>1309.97</v>
      </c>
      <c r="J958">
        <v>0</v>
      </c>
    </row>
    <row r="959" spans="1:10">
      <c r="A959" t="s">
        <v>391</v>
      </c>
      <c r="B959" t="s">
        <v>392</v>
      </c>
      <c r="C959">
        <v>0</v>
      </c>
      <c r="D959">
        <v>0</v>
      </c>
      <c r="E959" s="17">
        <v>1309.97</v>
      </c>
      <c r="F959">
        <v>0</v>
      </c>
      <c r="G959" s="17">
        <v>1309.97</v>
      </c>
      <c r="H959">
        <v>0</v>
      </c>
      <c r="I959" s="17">
        <v>1309.97</v>
      </c>
      <c r="J959">
        <v>0</v>
      </c>
    </row>
    <row r="960" spans="1:10">
      <c r="A960" t="s">
        <v>393</v>
      </c>
      <c r="B960" t="s">
        <v>394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</row>
    <row r="961" spans="1:10">
      <c r="A961" t="s">
        <v>438</v>
      </c>
      <c r="B961" t="s">
        <v>441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</row>
    <row r="962" spans="1:10">
      <c r="A962" t="s">
        <v>439</v>
      </c>
      <c r="B962" t="s">
        <v>395</v>
      </c>
      <c r="C962">
        <v>0</v>
      </c>
      <c r="D962">
        <v>0</v>
      </c>
      <c r="E962">
        <v>502.17</v>
      </c>
      <c r="F962">
        <v>0</v>
      </c>
      <c r="G962">
        <v>502.17</v>
      </c>
      <c r="H962">
        <v>0</v>
      </c>
      <c r="I962">
        <v>502.17</v>
      </c>
      <c r="J962">
        <v>0</v>
      </c>
    </row>
    <row r="963" spans="1:10">
      <c r="A963" t="s">
        <v>440</v>
      </c>
      <c r="B963" t="s">
        <v>396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</row>
    <row r="964" spans="1:10">
      <c r="A964" t="s">
        <v>397</v>
      </c>
      <c r="B964" t="s">
        <v>398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</row>
    <row r="965" spans="1:10">
      <c r="A965">
        <v>760</v>
      </c>
      <c r="B965" t="s">
        <v>222</v>
      </c>
      <c r="C965">
        <v>0</v>
      </c>
      <c r="D965">
        <v>0</v>
      </c>
      <c r="E965">
        <v>0</v>
      </c>
      <c r="F965" s="17">
        <v>7586.54</v>
      </c>
      <c r="G965">
        <v>0</v>
      </c>
      <c r="H965" s="17">
        <v>7586.54</v>
      </c>
      <c r="I965">
        <v>0</v>
      </c>
      <c r="J965" s="17">
        <v>7586.54</v>
      </c>
    </row>
    <row r="966" spans="1:10">
      <c r="A966" t="s">
        <v>442</v>
      </c>
      <c r="B966" t="s">
        <v>443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</row>
    <row r="967" spans="1:10">
      <c r="A967" t="s">
        <v>299</v>
      </c>
      <c r="B967" t="s">
        <v>300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</row>
    <row r="968" spans="1:10">
      <c r="A968" t="s">
        <v>399</v>
      </c>
      <c r="B968" t="s">
        <v>400</v>
      </c>
      <c r="C968">
        <v>0</v>
      </c>
      <c r="D968">
        <v>0</v>
      </c>
      <c r="E968">
        <v>0</v>
      </c>
      <c r="F968" s="17">
        <v>5077.05</v>
      </c>
      <c r="G968">
        <v>0</v>
      </c>
      <c r="H968" s="17">
        <v>5077.05</v>
      </c>
      <c r="I968">
        <v>0</v>
      </c>
      <c r="J968" s="17">
        <v>5077.05</v>
      </c>
    </row>
    <row r="969" spans="1:10">
      <c r="A969" t="s">
        <v>301</v>
      </c>
      <c r="B969" t="s">
        <v>302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</row>
    <row r="970" spans="1:10">
      <c r="A970" t="s">
        <v>303</v>
      </c>
      <c r="B970" t="s">
        <v>304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</row>
    <row r="971" spans="1:10">
      <c r="A971" t="s">
        <v>401</v>
      </c>
      <c r="B971" t="s">
        <v>402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</row>
    <row r="972" spans="1:10">
      <c r="A972" t="s">
        <v>305</v>
      </c>
      <c r="B972" t="s">
        <v>306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</row>
    <row r="973" spans="1:10">
      <c r="A973" t="s">
        <v>307</v>
      </c>
      <c r="B973" t="s">
        <v>222</v>
      </c>
      <c r="C973">
        <v>0</v>
      </c>
      <c r="D973">
        <v>0</v>
      </c>
      <c r="E973">
        <v>0</v>
      </c>
      <c r="F973" s="17">
        <v>2509.4899999999998</v>
      </c>
      <c r="G973">
        <v>0</v>
      </c>
      <c r="H973" s="17">
        <v>2509.4899999999998</v>
      </c>
      <c r="I973">
        <v>0</v>
      </c>
      <c r="J973" s="17">
        <v>2509.4899999999998</v>
      </c>
    </row>
    <row r="974" spans="1:10">
      <c r="A974" t="s">
        <v>308</v>
      </c>
      <c r="B974" t="s">
        <v>309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</row>
    <row r="975" spans="1:10">
      <c r="A975">
        <v>761</v>
      </c>
      <c r="B975" t="s">
        <v>217</v>
      </c>
      <c r="C975">
        <v>0</v>
      </c>
      <c r="D975">
        <v>0</v>
      </c>
      <c r="E975">
        <v>272.44</v>
      </c>
      <c r="F975">
        <v>0.1</v>
      </c>
      <c r="G975">
        <v>272.33999999999997</v>
      </c>
      <c r="H975">
        <v>0</v>
      </c>
      <c r="I975">
        <v>272.33999999999997</v>
      </c>
      <c r="J975">
        <v>0</v>
      </c>
    </row>
    <row r="976" spans="1:10">
      <c r="A976" t="s">
        <v>310</v>
      </c>
      <c r="B976" t="s">
        <v>403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</row>
    <row r="977" spans="1:10">
      <c r="A977" t="s">
        <v>311</v>
      </c>
      <c r="B977" t="s">
        <v>312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</row>
    <row r="978" spans="1:10">
      <c r="A978" t="s">
        <v>404</v>
      </c>
      <c r="B978" t="s">
        <v>405</v>
      </c>
      <c r="C978">
        <v>0</v>
      </c>
      <c r="D978">
        <v>0</v>
      </c>
      <c r="E978">
        <v>20.8</v>
      </c>
      <c r="F978">
        <v>0</v>
      </c>
      <c r="G978">
        <v>20.8</v>
      </c>
      <c r="H978">
        <v>0</v>
      </c>
      <c r="I978">
        <v>20.8</v>
      </c>
      <c r="J978">
        <v>0</v>
      </c>
    </row>
    <row r="979" spans="1:10">
      <c r="A979" t="s">
        <v>313</v>
      </c>
      <c r="B979" t="s">
        <v>406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</row>
    <row r="980" spans="1:10">
      <c r="A980" t="s">
        <v>407</v>
      </c>
      <c r="B980" t="s">
        <v>408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</row>
    <row r="981" spans="1:10">
      <c r="A981" t="s">
        <v>314</v>
      </c>
      <c r="B981" t="s">
        <v>315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</row>
    <row r="982" spans="1:10">
      <c r="A982" t="s">
        <v>409</v>
      </c>
      <c r="B982" t="s">
        <v>315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</row>
    <row r="983" spans="1:10">
      <c r="A983" t="s">
        <v>316</v>
      </c>
      <c r="B983" t="s">
        <v>317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</row>
    <row r="984" spans="1:10">
      <c r="A984" t="s">
        <v>318</v>
      </c>
      <c r="B984" t="s">
        <v>217</v>
      </c>
      <c r="C984">
        <v>0</v>
      </c>
      <c r="D984">
        <v>0</v>
      </c>
      <c r="E984">
        <v>251.64</v>
      </c>
      <c r="F984">
        <v>0.1</v>
      </c>
      <c r="G984">
        <v>251.54</v>
      </c>
      <c r="H984">
        <v>0</v>
      </c>
      <c r="I984">
        <v>251.54</v>
      </c>
      <c r="J984">
        <v>0</v>
      </c>
    </row>
    <row r="985" spans="1:10">
      <c r="A985" t="s">
        <v>319</v>
      </c>
      <c r="B985" t="s">
        <v>320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</row>
    <row r="986" spans="1:10">
      <c r="A986">
        <v>770</v>
      </c>
      <c r="B986" t="s">
        <v>321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</row>
    <row r="987" spans="1:10">
      <c r="A987" t="s">
        <v>410</v>
      </c>
      <c r="B987" t="s">
        <v>411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</row>
    <row r="988" spans="1:10">
      <c r="A988" t="s">
        <v>412</v>
      </c>
      <c r="B988" t="s">
        <v>219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</row>
    <row r="989" spans="1:10">
      <c r="A989">
        <v>790</v>
      </c>
      <c r="B989" t="s">
        <v>413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</row>
    <row r="990" spans="1:10">
      <c r="A990">
        <v>791</v>
      </c>
      <c r="B990" t="s">
        <v>414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</row>
    <row r="991" spans="1:10">
      <c r="A991">
        <v>801</v>
      </c>
      <c r="B991" t="s">
        <v>459</v>
      </c>
      <c r="C991">
        <v>0</v>
      </c>
      <c r="D991">
        <v>0</v>
      </c>
      <c r="E991">
        <v>0</v>
      </c>
      <c r="F991" s="17">
        <v>500000</v>
      </c>
      <c r="G991">
        <v>0</v>
      </c>
      <c r="H991" s="17">
        <v>500000</v>
      </c>
      <c r="I991">
        <v>0</v>
      </c>
      <c r="J991" s="17">
        <v>500000</v>
      </c>
    </row>
    <row r="992" spans="1:10">
      <c r="A992" t="s">
        <v>460</v>
      </c>
      <c r="B992" t="s">
        <v>461</v>
      </c>
      <c r="C992">
        <v>0</v>
      </c>
      <c r="D992">
        <v>0</v>
      </c>
      <c r="E992">
        <v>0</v>
      </c>
      <c r="F992" s="17">
        <v>500000</v>
      </c>
      <c r="G992">
        <v>0</v>
      </c>
      <c r="H992" s="17">
        <v>500000</v>
      </c>
      <c r="I992">
        <v>0</v>
      </c>
      <c r="J992" s="17">
        <v>500000</v>
      </c>
    </row>
    <row r="993" spans="1:10">
      <c r="A993" t="s">
        <v>462</v>
      </c>
      <c r="B993" t="s">
        <v>463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</row>
    <row r="994" spans="1:10">
      <c r="A994">
        <v>802</v>
      </c>
      <c r="B994" t="s">
        <v>465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</row>
    <row r="995" spans="1:10">
      <c r="A995" t="s">
        <v>283</v>
      </c>
      <c r="B995" t="s">
        <v>465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</row>
    <row r="996" spans="1:10">
      <c r="A996">
        <v>803</v>
      </c>
      <c r="B996" t="s">
        <v>466</v>
      </c>
      <c r="C996">
        <v>0</v>
      </c>
      <c r="D996">
        <v>0</v>
      </c>
      <c r="E996">
        <v>0</v>
      </c>
      <c r="F996" s="17">
        <v>810000</v>
      </c>
      <c r="G996">
        <v>0</v>
      </c>
      <c r="H996" s="17">
        <v>810000</v>
      </c>
      <c r="I996">
        <v>0</v>
      </c>
      <c r="J996" s="17">
        <v>810000</v>
      </c>
    </row>
    <row r="997" spans="1:10">
      <c r="A997" t="s">
        <v>284</v>
      </c>
      <c r="B997" t="s">
        <v>466</v>
      </c>
      <c r="C997">
        <v>0</v>
      </c>
      <c r="D997">
        <v>0</v>
      </c>
      <c r="E997">
        <v>0</v>
      </c>
      <c r="F997" s="17">
        <v>810000</v>
      </c>
      <c r="G997">
        <v>0</v>
      </c>
      <c r="H997" s="17">
        <v>810000</v>
      </c>
      <c r="I997">
        <v>0</v>
      </c>
      <c r="J997" s="17">
        <v>810000</v>
      </c>
    </row>
    <row r="998" spans="1:10">
      <c r="A998">
        <v>804</v>
      </c>
      <c r="B998" t="s">
        <v>467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</row>
    <row r="999" spans="1:10">
      <c r="A999" t="s">
        <v>285</v>
      </c>
      <c r="B999" t="s">
        <v>467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</row>
    <row r="1000" spans="1:10">
      <c r="A1000">
        <v>805</v>
      </c>
      <c r="B1000" t="s">
        <v>468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</row>
    <row r="1001" spans="1:10">
      <c r="A1001" t="s">
        <v>286</v>
      </c>
      <c r="B1001" t="s">
        <v>415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</row>
    <row r="1002" spans="1:10">
      <c r="A1002">
        <v>806</v>
      </c>
      <c r="B1002" t="s">
        <v>469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</row>
    <row r="1003" spans="1:10">
      <c r="A1003" t="s">
        <v>287</v>
      </c>
      <c r="B1003" t="s">
        <v>469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</row>
    <row r="1004" spans="1:10">
      <c r="A1004">
        <v>821</v>
      </c>
      <c r="B1004" t="s">
        <v>470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</row>
    <row r="1005" spans="1:10">
      <c r="A1005" t="s">
        <v>288</v>
      </c>
      <c r="B1005" t="s">
        <v>470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</row>
    <row r="1006" spans="1:10">
      <c r="A1006">
        <v>825</v>
      </c>
      <c r="B1006" t="s">
        <v>471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</row>
    <row r="1007" spans="1:10">
      <c r="A1007" t="s">
        <v>289</v>
      </c>
      <c r="B1007" t="s">
        <v>471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</row>
    <row r="1008" spans="1:10">
      <c r="A1008">
        <v>829</v>
      </c>
      <c r="B1008" t="s">
        <v>472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</row>
    <row r="1009" spans="1:10">
      <c r="A1009" t="s">
        <v>290</v>
      </c>
      <c r="B1009" t="s">
        <v>472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</row>
    <row r="1010" spans="1:10">
      <c r="A1010">
        <v>841</v>
      </c>
      <c r="B1010" t="s">
        <v>473</v>
      </c>
      <c r="C1010">
        <v>0</v>
      </c>
      <c r="D1010">
        <v>0</v>
      </c>
      <c r="E1010">
        <v>0</v>
      </c>
      <c r="F1010" s="17">
        <v>6631</v>
      </c>
      <c r="G1010">
        <v>0</v>
      </c>
      <c r="H1010" s="17">
        <v>6631</v>
      </c>
      <c r="I1010">
        <v>0</v>
      </c>
      <c r="J1010" s="17">
        <v>6631</v>
      </c>
    </row>
    <row r="1011" spans="1:10">
      <c r="A1011" t="s">
        <v>474</v>
      </c>
      <c r="B1011" t="s">
        <v>473</v>
      </c>
      <c r="C1011">
        <v>0</v>
      </c>
      <c r="D1011">
        <v>0</v>
      </c>
      <c r="E1011">
        <v>0</v>
      </c>
      <c r="F1011" s="17">
        <v>6631</v>
      </c>
      <c r="G1011">
        <v>0</v>
      </c>
      <c r="H1011" s="17">
        <v>6631</v>
      </c>
      <c r="I1011">
        <v>0</v>
      </c>
      <c r="J1011" s="17">
        <v>6631</v>
      </c>
    </row>
    <row r="1012" spans="1:10">
      <c r="A1012">
        <v>842</v>
      </c>
      <c r="B1012" t="s">
        <v>475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</row>
    <row r="1013" spans="1:10">
      <c r="A1013" t="s">
        <v>291</v>
      </c>
      <c r="B1013" t="s">
        <v>475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</row>
    <row r="1014" spans="1:10">
      <c r="A1014">
        <v>843</v>
      </c>
      <c r="B1014" t="s">
        <v>212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</row>
    <row r="1015" spans="1:10">
      <c r="A1015" t="s">
        <v>476</v>
      </c>
      <c r="B1015" t="s">
        <v>477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</row>
    <row r="1016" spans="1:10">
      <c r="A1016" t="s">
        <v>478</v>
      </c>
      <c r="B1016" t="s">
        <v>479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</row>
    <row r="1017" spans="1:10">
      <c r="A1017">
        <v>844</v>
      </c>
      <c r="B1017" t="s">
        <v>416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</row>
    <row r="1018" spans="1:10">
      <c r="A1018" t="s">
        <v>417</v>
      </c>
      <c r="B1018" t="s">
        <v>416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</row>
    <row r="1019" spans="1:10">
      <c r="A1019">
        <v>851</v>
      </c>
      <c r="B1019" t="s">
        <v>480</v>
      </c>
      <c r="C1019">
        <v>0</v>
      </c>
      <c r="D1019">
        <v>0</v>
      </c>
      <c r="E1019" s="17">
        <v>15757.7</v>
      </c>
      <c r="F1019" s="17">
        <v>33432.32</v>
      </c>
      <c r="G1019">
        <v>0</v>
      </c>
      <c r="H1019" s="17">
        <v>17674.62</v>
      </c>
      <c r="I1019">
        <v>0</v>
      </c>
      <c r="J1019" s="17">
        <v>17674.62</v>
      </c>
    </row>
    <row r="1020" spans="1:10">
      <c r="A1020" t="s">
        <v>292</v>
      </c>
      <c r="B1020" t="s">
        <v>418</v>
      </c>
      <c r="C1020">
        <v>0</v>
      </c>
      <c r="D1020">
        <v>0</v>
      </c>
      <c r="E1020" s="17">
        <v>15757.7</v>
      </c>
      <c r="F1020" s="17">
        <v>33432.32</v>
      </c>
      <c r="G1020">
        <v>0</v>
      </c>
      <c r="H1020" s="17">
        <v>17674.62</v>
      </c>
      <c r="I1020">
        <v>0</v>
      </c>
      <c r="J1020" s="17">
        <v>17674.62</v>
      </c>
    </row>
    <row r="1021" spans="1:10">
      <c r="A1021">
        <v>852</v>
      </c>
      <c r="B1021" t="s">
        <v>419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</row>
    <row r="1022" spans="1:10">
      <c r="A1022" t="s">
        <v>293</v>
      </c>
      <c r="B1022" t="s">
        <v>419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</row>
    <row r="1023" spans="1:10">
      <c r="A1023">
        <v>853</v>
      </c>
      <c r="B1023" t="s">
        <v>1305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</row>
    <row r="1024" spans="1:10">
      <c r="A1024" t="s">
        <v>294</v>
      </c>
      <c r="B1024" t="s">
        <v>1305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</row>
    <row r="1025" spans="1:10">
      <c r="A1025">
        <v>854</v>
      </c>
      <c r="B1025" t="s">
        <v>481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</row>
    <row r="1026" spans="1:10">
      <c r="A1026" t="s">
        <v>420</v>
      </c>
      <c r="B1026" t="s">
        <v>1386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</row>
    <row r="1027" spans="1:10">
      <c r="A1027">
        <v>859</v>
      </c>
      <c r="B1027" t="s">
        <v>482</v>
      </c>
      <c r="C1027">
        <v>0</v>
      </c>
      <c r="D1027">
        <v>0</v>
      </c>
      <c r="E1027" s="17">
        <v>5077.05</v>
      </c>
      <c r="F1027" s="17">
        <v>19846.55</v>
      </c>
      <c r="G1027">
        <v>0</v>
      </c>
      <c r="H1027" s="17">
        <v>14769.5</v>
      </c>
      <c r="I1027">
        <v>0</v>
      </c>
      <c r="J1027" s="17">
        <v>14769.5</v>
      </c>
    </row>
    <row r="1028" spans="1:10">
      <c r="A1028" t="s">
        <v>483</v>
      </c>
      <c r="B1028" t="s">
        <v>421</v>
      </c>
      <c r="C1028">
        <v>0</v>
      </c>
      <c r="D1028">
        <v>0</v>
      </c>
      <c r="E1028" s="17">
        <v>5077.05</v>
      </c>
      <c r="F1028" s="17">
        <v>19846.55</v>
      </c>
      <c r="G1028">
        <v>0</v>
      </c>
      <c r="H1028" s="17">
        <v>14769.5</v>
      </c>
      <c r="I1028">
        <v>0</v>
      </c>
      <c r="J1028" s="17">
        <v>14769.5</v>
      </c>
    </row>
    <row r="1029" spans="1:10">
      <c r="A1029">
        <v>860</v>
      </c>
      <c r="B1029" t="s">
        <v>484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</row>
    <row r="1030" spans="1:10">
      <c r="A1030" t="s">
        <v>295</v>
      </c>
      <c r="B1030" t="s">
        <v>484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</row>
    <row r="1031" spans="1:10">
      <c r="A1031">
        <v>870</v>
      </c>
      <c r="B1031" t="s">
        <v>322</v>
      </c>
      <c r="C1031">
        <v>0</v>
      </c>
      <c r="D1031">
        <v>0</v>
      </c>
      <c r="E1031" s="17">
        <v>6631</v>
      </c>
      <c r="F1031" s="17">
        <v>186436.3</v>
      </c>
      <c r="G1031">
        <v>0</v>
      </c>
      <c r="H1031" s="17">
        <v>179805.3</v>
      </c>
      <c r="I1031">
        <v>0</v>
      </c>
      <c r="J1031" s="17">
        <v>179805.3</v>
      </c>
    </row>
    <row r="1032" spans="1:10">
      <c r="A1032" t="s">
        <v>422</v>
      </c>
      <c r="B1032" t="s">
        <v>935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</row>
    <row r="1033" spans="1:10">
      <c r="A1033" t="s">
        <v>323</v>
      </c>
      <c r="B1033" t="s">
        <v>324</v>
      </c>
      <c r="C1033">
        <v>0</v>
      </c>
      <c r="D1033">
        <v>0</v>
      </c>
      <c r="E1033" s="17">
        <v>6631</v>
      </c>
      <c r="F1033" s="17">
        <v>186436.3</v>
      </c>
      <c r="G1033">
        <v>0</v>
      </c>
      <c r="H1033" s="17">
        <v>179805.3</v>
      </c>
      <c r="I1033">
        <v>0</v>
      </c>
      <c r="J1033" s="17">
        <v>179805.3</v>
      </c>
    </row>
    <row r="1034" spans="1:10">
      <c r="A1034" t="s">
        <v>423</v>
      </c>
      <c r="B1034" t="s">
        <v>424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</row>
    <row r="1035" spans="1:10">
      <c r="A1035">
        <v>942</v>
      </c>
      <c r="B1035" t="s">
        <v>425</v>
      </c>
      <c r="C1035">
        <v>0</v>
      </c>
      <c r="D1035">
        <v>0</v>
      </c>
      <c r="E1035" s="17">
        <v>15508.11</v>
      </c>
      <c r="F1035">
        <v>0</v>
      </c>
      <c r="G1035" s="17">
        <v>15508.11</v>
      </c>
      <c r="H1035">
        <v>0</v>
      </c>
      <c r="I1035" s="17">
        <v>15508.11</v>
      </c>
      <c r="J1035">
        <v>0</v>
      </c>
    </row>
    <row r="1036" spans="1:10">
      <c r="A1036">
        <v>943</v>
      </c>
      <c r="B1036" t="s">
        <v>426</v>
      </c>
      <c r="C1036">
        <v>0</v>
      </c>
      <c r="D1036">
        <v>0</v>
      </c>
      <c r="E1036" s="17">
        <v>104495.34</v>
      </c>
      <c r="F1036">
        <v>0</v>
      </c>
      <c r="G1036" s="17">
        <v>104495.34</v>
      </c>
      <c r="H1036">
        <v>0</v>
      </c>
      <c r="I1036" s="17">
        <v>104495.34</v>
      </c>
      <c r="J1036">
        <v>0</v>
      </c>
    </row>
    <row r="1037" spans="1:10">
      <c r="A1037">
        <v>999</v>
      </c>
      <c r="B1037" t="s">
        <v>427</v>
      </c>
      <c r="C1037">
        <v>0</v>
      </c>
      <c r="D1037">
        <v>0</v>
      </c>
      <c r="E1037" s="17">
        <v>12000</v>
      </c>
      <c r="F1037">
        <v>0</v>
      </c>
      <c r="G1037" s="17">
        <v>12000</v>
      </c>
      <c r="H1037">
        <v>0</v>
      </c>
      <c r="I1037" s="17">
        <v>12000</v>
      </c>
      <c r="J1037">
        <v>0</v>
      </c>
    </row>
    <row r="1038" spans="1:10">
      <c r="A1038" t="s">
        <v>325</v>
      </c>
      <c r="C1038">
        <v>0</v>
      </c>
      <c r="D1038">
        <v>0</v>
      </c>
      <c r="E1038" s="17">
        <v>27946817.629999999</v>
      </c>
      <c r="F1038" s="17">
        <v>27626493.620000001</v>
      </c>
      <c r="G1038" s="17">
        <v>7239245.9299999997</v>
      </c>
      <c r="H1038" s="17">
        <v>6918921.9199999999</v>
      </c>
      <c r="I1038" s="17">
        <v>7239245.9299999997</v>
      </c>
      <c r="J1038" s="17">
        <v>6918921.9199999999</v>
      </c>
    </row>
    <row r="1039" spans="1:10">
      <c r="A1039" t="s">
        <v>326</v>
      </c>
      <c r="B1039" t="s">
        <v>327</v>
      </c>
      <c r="C1039">
        <v>0</v>
      </c>
      <c r="D1039">
        <v>0</v>
      </c>
      <c r="E1039" s="17">
        <v>27626493.620000001</v>
      </c>
      <c r="F1039" s="17">
        <v>27626493.620000001</v>
      </c>
      <c r="G1039" s="17">
        <v>6918921.9199999999</v>
      </c>
      <c r="H1039" s="17">
        <v>6918921.9199999999</v>
      </c>
      <c r="I1039" s="17">
        <v>6918921.9199999999</v>
      </c>
      <c r="J1039" s="17">
        <v>6918921.9199999999</v>
      </c>
    </row>
    <row r="1040" spans="1:10">
      <c r="B1040" t="s">
        <v>328</v>
      </c>
      <c r="C1040">
        <v>0</v>
      </c>
      <c r="D1040">
        <v>0</v>
      </c>
      <c r="E1040" s="17">
        <v>320324.01</v>
      </c>
      <c r="F1040">
        <v>0</v>
      </c>
      <c r="G1040" s="17">
        <v>320324.01</v>
      </c>
      <c r="H1040">
        <v>0</v>
      </c>
      <c r="I1040" s="17">
        <v>320324.01</v>
      </c>
      <c r="J1040">
        <v>0</v>
      </c>
    </row>
    <row r="1041" spans="1:10">
      <c r="A1041" t="s">
        <v>329</v>
      </c>
      <c r="C1041">
        <v>0</v>
      </c>
      <c r="D1041">
        <v>0</v>
      </c>
      <c r="E1041" s="17">
        <v>320324.01</v>
      </c>
      <c r="F1041">
        <v>0</v>
      </c>
      <c r="G1041" s="17">
        <v>320324.01</v>
      </c>
      <c r="H1041">
        <v>0</v>
      </c>
      <c r="I1041" s="17">
        <v>320324.01</v>
      </c>
      <c r="J1041">
        <v>0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Rachunek wyników</vt:lpstr>
      <vt:lpstr>Arkusz3</vt:lpstr>
      <vt:lpstr>CF</vt:lpstr>
      <vt:lpstr>obrotowka</vt:lpstr>
      <vt:lpstr>CF!Obszar_wydruku</vt:lpstr>
      <vt:lpstr>'Rachunek wyników'!Obszar_wydruku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Łada | TELESTO S.A.</dc:creator>
  <cp:lastModifiedBy>Anna Łada</cp:lastModifiedBy>
  <cp:lastPrinted>2013-02-25T11:36:18Z</cp:lastPrinted>
  <dcterms:created xsi:type="dcterms:W3CDTF">1998-12-04T16:29:52Z</dcterms:created>
  <dcterms:modified xsi:type="dcterms:W3CDTF">2016-10-17T11:50:32Z</dcterms:modified>
</cp:coreProperties>
</file>